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Word and Excel Annexures\"/>
    </mc:Choice>
  </mc:AlternateContent>
  <xr:revisionPtr revIDLastSave="0" documentId="13_ncr:1_{C4E42EC5-30C2-46A9-81D4-D28538ADDA50}" xr6:coauthVersionLast="36" xr6:coauthVersionMax="36" xr10:uidLastSave="{00000000-0000-0000-0000-000000000000}"/>
  <bookViews>
    <workbookView xWindow="0" yWindow="0" windowWidth="24000" windowHeight="9525" activeTab="2" xr2:uid="{80B18CD1-6C98-4800-A1EA-B21E22770A8A}"/>
  </bookViews>
  <sheets>
    <sheet name="Andhra Pradesh" sheetId="3" r:id="rId1"/>
    <sheet name="Rajasthan" sheetId="8" r:id="rId2"/>
    <sheet name="Haryana" sheetId="9" r:id="rId3"/>
  </sheets>
  <definedNames>
    <definedName name="_xlnm._FilterDatabase" localSheetId="0" hidden="1">'Andhra Pradesh'!$A$5:$T$23</definedName>
    <definedName name="_xlnm.Print_Area" localSheetId="0">'Andhra Pradesh'!$A$1:$S$175</definedName>
    <definedName name="_xlnm.Print_Area" localSheetId="2">Haryana!$A$1:$S$199</definedName>
    <definedName name="_xlnm.Print_Area" localSheetId="1">Rajasthan!$A$1:$S$269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2" i="3" l="1"/>
  <c r="R147" i="3"/>
  <c r="R122" i="3"/>
  <c r="R97" i="3"/>
  <c r="R72" i="3"/>
  <c r="R47" i="3"/>
  <c r="R22" i="3"/>
  <c r="P89" i="3"/>
  <c r="P97" i="3" s="1"/>
  <c r="S109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59" i="3"/>
  <c r="S71" i="3"/>
  <c r="S70" i="3"/>
  <c r="S69" i="3"/>
  <c r="S68" i="3"/>
  <c r="S67" i="3"/>
  <c r="S66" i="3"/>
  <c r="S65" i="3"/>
  <c r="S64" i="3"/>
  <c r="S63" i="3"/>
  <c r="S62" i="3"/>
  <c r="S61" i="3"/>
  <c r="S60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10" i="3"/>
  <c r="S11" i="3"/>
  <c r="S12" i="3"/>
  <c r="S13" i="3"/>
  <c r="S14" i="3"/>
  <c r="S15" i="3"/>
  <c r="S16" i="3"/>
  <c r="S17" i="3"/>
  <c r="S18" i="3"/>
  <c r="S19" i="3"/>
  <c r="S20" i="3"/>
  <c r="S21" i="3"/>
  <c r="S9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Q122" i="3"/>
  <c r="S122" i="3" s="1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Q97" i="3"/>
  <c r="S97" i="3" s="1"/>
  <c r="O97" i="3"/>
  <c r="N97" i="3"/>
  <c r="M97" i="3"/>
  <c r="L97" i="3"/>
  <c r="K97" i="3"/>
  <c r="J97" i="3"/>
  <c r="I97" i="3"/>
  <c r="H97" i="3"/>
  <c r="G97" i="3"/>
  <c r="F97" i="3"/>
  <c r="E97" i="3"/>
  <c r="D97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147" i="3" l="1"/>
  <c r="S172" i="3"/>
  <c r="S72" i="3"/>
  <c r="S47" i="3"/>
  <c r="O197" i="9"/>
  <c r="N197" i="9"/>
  <c r="M197" i="9"/>
  <c r="L197" i="9"/>
  <c r="K197" i="9"/>
  <c r="J197" i="9"/>
  <c r="I197" i="9"/>
  <c r="H197" i="9"/>
  <c r="G197" i="9"/>
  <c r="F197" i="9"/>
  <c r="E197" i="9"/>
  <c r="D197" i="9"/>
  <c r="S196" i="9"/>
  <c r="T196" i="9" s="1"/>
  <c r="Q196" i="9"/>
  <c r="P196" i="9"/>
  <c r="S195" i="9"/>
  <c r="Q195" i="9"/>
  <c r="P195" i="9"/>
  <c r="S194" i="9"/>
  <c r="Q194" i="9"/>
  <c r="P194" i="9"/>
  <c r="S193" i="9"/>
  <c r="T193" i="9" s="1"/>
  <c r="Q193" i="9"/>
  <c r="P193" i="9"/>
  <c r="S192" i="9"/>
  <c r="Q192" i="9"/>
  <c r="P192" i="9"/>
  <c r="S191" i="9"/>
  <c r="T191" i="9" s="1"/>
  <c r="Q191" i="9"/>
  <c r="P191" i="9"/>
  <c r="S190" i="9"/>
  <c r="Q190" i="9"/>
  <c r="P190" i="9"/>
  <c r="S189" i="9"/>
  <c r="T189" i="9" s="1"/>
  <c r="Q189" i="9"/>
  <c r="P189" i="9"/>
  <c r="S188" i="9"/>
  <c r="T188" i="9" s="1"/>
  <c r="Q188" i="9"/>
  <c r="P188" i="9"/>
  <c r="S187" i="9"/>
  <c r="Q187" i="9"/>
  <c r="P187" i="9"/>
  <c r="S186" i="9"/>
  <c r="Q186" i="9"/>
  <c r="P186" i="9"/>
  <c r="S185" i="9"/>
  <c r="T185" i="9" s="1"/>
  <c r="Q185" i="9"/>
  <c r="P185" i="9"/>
  <c r="S184" i="9"/>
  <c r="T184" i="9" s="1"/>
  <c r="Q184" i="9"/>
  <c r="P184" i="9"/>
  <c r="S183" i="9"/>
  <c r="T183" i="9" s="1"/>
  <c r="Q183" i="9"/>
  <c r="P183" i="9"/>
  <c r="S182" i="9"/>
  <c r="Q182" i="9"/>
  <c r="P182" i="9"/>
  <c r="S181" i="9"/>
  <c r="T181" i="9" s="1"/>
  <c r="Q181" i="9"/>
  <c r="P181" i="9"/>
  <c r="S180" i="9"/>
  <c r="T180" i="9" s="1"/>
  <c r="Q180" i="9"/>
  <c r="P180" i="9"/>
  <c r="S179" i="9"/>
  <c r="Q179" i="9"/>
  <c r="P179" i="9"/>
  <c r="S178" i="9"/>
  <c r="Q178" i="9"/>
  <c r="P178" i="9"/>
  <c r="S177" i="9"/>
  <c r="T177" i="9" s="1"/>
  <c r="Q177" i="9"/>
  <c r="P177" i="9"/>
  <c r="S176" i="9"/>
  <c r="Q176" i="9"/>
  <c r="P176" i="9"/>
  <c r="S175" i="9"/>
  <c r="T175" i="9" s="1"/>
  <c r="Q175" i="9"/>
  <c r="P175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S162" i="9"/>
  <c r="Q162" i="9"/>
  <c r="P162" i="9"/>
  <c r="S161" i="9"/>
  <c r="T161" i="9" s="1"/>
  <c r="Q161" i="9"/>
  <c r="P161" i="9"/>
  <c r="S160" i="9"/>
  <c r="Q160" i="9"/>
  <c r="P160" i="9"/>
  <c r="S159" i="9"/>
  <c r="T159" i="9" s="1"/>
  <c r="Q159" i="9"/>
  <c r="P159" i="9"/>
  <c r="S158" i="9"/>
  <c r="Q158" i="9"/>
  <c r="P158" i="9"/>
  <c r="S157" i="9"/>
  <c r="T157" i="9" s="1"/>
  <c r="Q157" i="9"/>
  <c r="P157" i="9"/>
  <c r="S156" i="9"/>
  <c r="T156" i="9" s="1"/>
  <c r="Q156" i="9"/>
  <c r="P156" i="9"/>
  <c r="S155" i="9"/>
  <c r="Q155" i="9"/>
  <c r="P155" i="9"/>
  <c r="S154" i="9"/>
  <c r="Q154" i="9"/>
  <c r="P154" i="9"/>
  <c r="S153" i="9"/>
  <c r="T153" i="9" s="1"/>
  <c r="Q153" i="9"/>
  <c r="P153" i="9"/>
  <c r="S152" i="9"/>
  <c r="Q152" i="9"/>
  <c r="P152" i="9"/>
  <c r="S151" i="9"/>
  <c r="T151" i="9" s="1"/>
  <c r="Q151" i="9"/>
  <c r="P151" i="9"/>
  <c r="S150" i="9"/>
  <c r="Q150" i="9"/>
  <c r="P150" i="9"/>
  <c r="S149" i="9"/>
  <c r="T149" i="9" s="1"/>
  <c r="Q149" i="9"/>
  <c r="P149" i="9"/>
  <c r="S148" i="9"/>
  <c r="T148" i="9" s="1"/>
  <c r="Q148" i="9"/>
  <c r="P148" i="9"/>
  <c r="S147" i="9"/>
  <c r="Q147" i="9"/>
  <c r="P147" i="9"/>
  <c r="S146" i="9"/>
  <c r="Q146" i="9"/>
  <c r="P146" i="9"/>
  <c r="S145" i="9"/>
  <c r="T145" i="9" s="1"/>
  <c r="Q145" i="9"/>
  <c r="P145" i="9"/>
  <c r="S144" i="9"/>
  <c r="Q144" i="9"/>
  <c r="P144" i="9"/>
  <c r="S143" i="9"/>
  <c r="T143" i="9" s="1"/>
  <c r="Q143" i="9"/>
  <c r="P143" i="9"/>
  <c r="S142" i="9"/>
  <c r="Q142" i="9"/>
  <c r="P142" i="9"/>
  <c r="S141" i="9"/>
  <c r="T141" i="9" s="1"/>
  <c r="Q141" i="9"/>
  <c r="P141" i="9"/>
  <c r="P163" i="9" s="1"/>
  <c r="O130" i="9"/>
  <c r="N130" i="9"/>
  <c r="M130" i="9"/>
  <c r="L130" i="9"/>
  <c r="K130" i="9"/>
  <c r="J130" i="9"/>
  <c r="I130" i="9"/>
  <c r="H130" i="9"/>
  <c r="G130" i="9"/>
  <c r="F130" i="9"/>
  <c r="E130" i="9"/>
  <c r="D130" i="9"/>
  <c r="S129" i="9"/>
  <c r="T129" i="9" s="1"/>
  <c r="P129" i="9"/>
  <c r="S128" i="9"/>
  <c r="Q128" i="9"/>
  <c r="P128" i="9"/>
  <c r="S127" i="9"/>
  <c r="T127" i="9" s="1"/>
  <c r="Q127" i="9"/>
  <c r="P127" i="9"/>
  <c r="S126" i="9"/>
  <c r="Q126" i="9"/>
  <c r="P126" i="9"/>
  <c r="S125" i="9"/>
  <c r="Q125" i="9"/>
  <c r="P125" i="9"/>
  <c r="S124" i="9"/>
  <c r="Q124" i="9"/>
  <c r="P124" i="9"/>
  <c r="S123" i="9"/>
  <c r="T123" i="9" s="1"/>
  <c r="Q123" i="9"/>
  <c r="P123" i="9"/>
  <c r="S122" i="9"/>
  <c r="T122" i="9" s="1"/>
  <c r="Q122" i="9"/>
  <c r="P122" i="9"/>
  <c r="S121" i="9"/>
  <c r="Q121" i="9"/>
  <c r="P121" i="9"/>
  <c r="S120" i="9"/>
  <c r="Q120" i="9"/>
  <c r="P120" i="9"/>
  <c r="S119" i="9"/>
  <c r="T119" i="9" s="1"/>
  <c r="Q119" i="9"/>
  <c r="P119" i="9"/>
  <c r="S118" i="9"/>
  <c r="Q118" i="9"/>
  <c r="P118" i="9"/>
  <c r="S117" i="9"/>
  <c r="Q117" i="9"/>
  <c r="P117" i="9"/>
  <c r="S116" i="9"/>
  <c r="Q116" i="9"/>
  <c r="P116" i="9"/>
  <c r="S115" i="9"/>
  <c r="T115" i="9" s="1"/>
  <c r="Q115" i="9"/>
  <c r="P115" i="9"/>
  <c r="S114" i="9"/>
  <c r="T114" i="9" s="1"/>
  <c r="Q114" i="9"/>
  <c r="P114" i="9"/>
  <c r="S113" i="9"/>
  <c r="Q113" i="9"/>
  <c r="P113" i="9"/>
  <c r="S112" i="9"/>
  <c r="Q112" i="9"/>
  <c r="P112" i="9"/>
  <c r="S111" i="9"/>
  <c r="T111" i="9" s="1"/>
  <c r="Q111" i="9"/>
  <c r="P111" i="9"/>
  <c r="S110" i="9"/>
  <c r="Q110" i="9"/>
  <c r="P110" i="9"/>
  <c r="S109" i="9"/>
  <c r="Q109" i="9"/>
  <c r="P109" i="9"/>
  <c r="S108" i="9"/>
  <c r="Q108" i="9"/>
  <c r="P108" i="9"/>
  <c r="O97" i="9"/>
  <c r="N97" i="9"/>
  <c r="M97" i="9"/>
  <c r="L97" i="9"/>
  <c r="K97" i="9"/>
  <c r="J97" i="9"/>
  <c r="I97" i="9"/>
  <c r="H97" i="9"/>
  <c r="G97" i="9"/>
  <c r="F97" i="9"/>
  <c r="E97" i="9"/>
  <c r="D97" i="9"/>
  <c r="S96" i="9"/>
  <c r="T96" i="9" s="1"/>
  <c r="Q96" i="9"/>
  <c r="P96" i="9"/>
  <c r="S95" i="9"/>
  <c r="Q95" i="9"/>
  <c r="P95" i="9"/>
  <c r="S94" i="9"/>
  <c r="Q94" i="9"/>
  <c r="P94" i="9"/>
  <c r="S93" i="9"/>
  <c r="Q93" i="9"/>
  <c r="P93" i="9"/>
  <c r="S92" i="9"/>
  <c r="T92" i="9" s="1"/>
  <c r="Q92" i="9"/>
  <c r="P92" i="9"/>
  <c r="S91" i="9"/>
  <c r="T91" i="9" s="1"/>
  <c r="Q91" i="9"/>
  <c r="P91" i="9"/>
  <c r="S90" i="9"/>
  <c r="Q90" i="9"/>
  <c r="P90" i="9"/>
  <c r="S89" i="9"/>
  <c r="Q89" i="9"/>
  <c r="P89" i="9"/>
  <c r="S88" i="9"/>
  <c r="T88" i="9" s="1"/>
  <c r="Q88" i="9"/>
  <c r="P88" i="9"/>
  <c r="S87" i="9"/>
  <c r="Q87" i="9"/>
  <c r="P87" i="9"/>
  <c r="S86" i="9"/>
  <c r="Q86" i="9"/>
  <c r="P86" i="9"/>
  <c r="S85" i="9"/>
  <c r="Q85" i="9"/>
  <c r="P85" i="9"/>
  <c r="S84" i="9"/>
  <c r="T84" i="9" s="1"/>
  <c r="Q84" i="9"/>
  <c r="P84" i="9"/>
  <c r="S83" i="9"/>
  <c r="T83" i="9" s="1"/>
  <c r="Q83" i="9"/>
  <c r="P83" i="9"/>
  <c r="S82" i="9"/>
  <c r="Q82" i="9"/>
  <c r="P82" i="9"/>
  <c r="S81" i="9"/>
  <c r="Q81" i="9"/>
  <c r="P81" i="9"/>
  <c r="S80" i="9"/>
  <c r="T80" i="9" s="1"/>
  <c r="Q80" i="9"/>
  <c r="P80" i="9"/>
  <c r="S79" i="9"/>
  <c r="Q79" i="9"/>
  <c r="P79" i="9"/>
  <c r="S78" i="9"/>
  <c r="Q78" i="9"/>
  <c r="P78" i="9"/>
  <c r="S77" i="9"/>
  <c r="Q77" i="9"/>
  <c r="P77" i="9"/>
  <c r="S76" i="9"/>
  <c r="T76" i="9" s="1"/>
  <c r="Q76" i="9"/>
  <c r="P76" i="9"/>
  <c r="S75" i="9"/>
  <c r="T75" i="9" s="1"/>
  <c r="Q75" i="9"/>
  <c r="P75" i="9"/>
  <c r="O64" i="9"/>
  <c r="N64" i="9"/>
  <c r="M64" i="9"/>
  <c r="L64" i="9"/>
  <c r="K64" i="9"/>
  <c r="J64" i="9"/>
  <c r="I64" i="9"/>
  <c r="H64" i="9"/>
  <c r="G64" i="9"/>
  <c r="F64" i="9"/>
  <c r="E64" i="9"/>
  <c r="D64" i="9"/>
  <c r="S63" i="9"/>
  <c r="Q63" i="9"/>
  <c r="P63" i="9"/>
  <c r="S62" i="9"/>
  <c r="Q62" i="9"/>
  <c r="P62" i="9"/>
  <c r="S61" i="9"/>
  <c r="T61" i="9" s="1"/>
  <c r="Q61" i="9"/>
  <c r="P61" i="9"/>
  <c r="S60" i="9"/>
  <c r="T60" i="9" s="1"/>
  <c r="Q60" i="9"/>
  <c r="P60" i="9"/>
  <c r="S59" i="9"/>
  <c r="Q59" i="9"/>
  <c r="P59" i="9"/>
  <c r="S58" i="9"/>
  <c r="Q58" i="9"/>
  <c r="P58" i="9"/>
  <c r="S57" i="9"/>
  <c r="T57" i="9" s="1"/>
  <c r="Q57" i="9"/>
  <c r="P57" i="9"/>
  <c r="S56" i="9"/>
  <c r="Q56" i="9"/>
  <c r="P56" i="9"/>
  <c r="S55" i="9"/>
  <c r="Q55" i="9"/>
  <c r="P55" i="9"/>
  <c r="S54" i="9"/>
  <c r="T54" i="9" s="1"/>
  <c r="Q54" i="9"/>
  <c r="P54" i="9"/>
  <c r="S53" i="9"/>
  <c r="T53" i="9" s="1"/>
  <c r="Q53" i="9"/>
  <c r="P53" i="9"/>
  <c r="S52" i="9"/>
  <c r="T52" i="9" s="1"/>
  <c r="Q52" i="9"/>
  <c r="P52" i="9"/>
  <c r="S51" i="9"/>
  <c r="Q51" i="9"/>
  <c r="P51" i="9"/>
  <c r="S50" i="9"/>
  <c r="Q50" i="9"/>
  <c r="P50" i="9"/>
  <c r="S49" i="9"/>
  <c r="T49" i="9" s="1"/>
  <c r="Q49" i="9"/>
  <c r="P49" i="9"/>
  <c r="S48" i="9"/>
  <c r="Q48" i="9"/>
  <c r="P48" i="9"/>
  <c r="S47" i="9"/>
  <c r="Q47" i="9"/>
  <c r="P47" i="9"/>
  <c r="S46" i="9"/>
  <c r="T46" i="9" s="1"/>
  <c r="Q46" i="9"/>
  <c r="P46" i="9"/>
  <c r="S45" i="9"/>
  <c r="T45" i="9" s="1"/>
  <c r="Q45" i="9"/>
  <c r="P45" i="9"/>
  <c r="S44" i="9"/>
  <c r="T44" i="9" s="1"/>
  <c r="Q44" i="9"/>
  <c r="P44" i="9"/>
  <c r="S43" i="9"/>
  <c r="Q43" i="9"/>
  <c r="P43" i="9"/>
  <c r="S42" i="9"/>
  <c r="Q42" i="9"/>
  <c r="P42" i="9"/>
  <c r="Q28" i="9"/>
  <c r="O31" i="9"/>
  <c r="N31" i="9"/>
  <c r="M31" i="9"/>
  <c r="L31" i="9"/>
  <c r="K31" i="9"/>
  <c r="J31" i="9"/>
  <c r="I31" i="9"/>
  <c r="H31" i="9"/>
  <c r="G31" i="9"/>
  <c r="F31" i="9"/>
  <c r="E31" i="9"/>
  <c r="D31" i="9"/>
  <c r="S30" i="9"/>
  <c r="Q30" i="9"/>
  <c r="P30" i="9"/>
  <c r="S29" i="9"/>
  <c r="T29" i="9" s="1"/>
  <c r="Q29" i="9"/>
  <c r="P29" i="9"/>
  <c r="S28" i="9"/>
  <c r="T28" i="9" s="1"/>
  <c r="P28" i="9"/>
  <c r="S27" i="9"/>
  <c r="Q27" i="9"/>
  <c r="P27" i="9"/>
  <c r="S26" i="9"/>
  <c r="T26" i="9" s="1"/>
  <c r="Q26" i="9"/>
  <c r="P26" i="9"/>
  <c r="S25" i="9"/>
  <c r="Q25" i="9"/>
  <c r="P25" i="9"/>
  <c r="S24" i="9"/>
  <c r="Q24" i="9"/>
  <c r="P24" i="9"/>
  <c r="S23" i="9"/>
  <c r="T23" i="9" s="1"/>
  <c r="Q23" i="9"/>
  <c r="P23" i="9"/>
  <c r="S22" i="9"/>
  <c r="T22" i="9" s="1"/>
  <c r="Q22" i="9"/>
  <c r="P22" i="9"/>
  <c r="S21" i="9"/>
  <c r="T21" i="9" s="1"/>
  <c r="Q21" i="9"/>
  <c r="P21" i="9"/>
  <c r="S20" i="9"/>
  <c r="Q20" i="9"/>
  <c r="P20" i="9"/>
  <c r="S19" i="9"/>
  <c r="Q19" i="9"/>
  <c r="P19" i="9"/>
  <c r="S18" i="9"/>
  <c r="T18" i="9" s="1"/>
  <c r="Q18" i="9"/>
  <c r="P18" i="9"/>
  <c r="S17" i="9"/>
  <c r="Q17" i="9"/>
  <c r="P17" i="9"/>
  <c r="S16" i="9"/>
  <c r="Q16" i="9"/>
  <c r="P16" i="9"/>
  <c r="S15" i="9"/>
  <c r="T15" i="9" s="1"/>
  <c r="Q15" i="9"/>
  <c r="P15" i="9"/>
  <c r="S14" i="9"/>
  <c r="T14" i="9" s="1"/>
  <c r="Q14" i="9"/>
  <c r="P14" i="9"/>
  <c r="S13" i="9"/>
  <c r="T13" i="9" s="1"/>
  <c r="Q13" i="9"/>
  <c r="P13" i="9"/>
  <c r="S12" i="9"/>
  <c r="Q12" i="9"/>
  <c r="P12" i="9"/>
  <c r="S11" i="9"/>
  <c r="Q11" i="9"/>
  <c r="P11" i="9"/>
  <c r="S10" i="9"/>
  <c r="T10" i="9" s="1"/>
  <c r="Q10" i="9"/>
  <c r="P10" i="9"/>
  <c r="S9" i="9"/>
  <c r="Q9" i="9"/>
  <c r="P9" i="9"/>
  <c r="T24" i="9" l="1"/>
  <c r="T48" i="9"/>
  <c r="T56" i="9"/>
  <c r="T79" i="9"/>
  <c r="T12" i="9"/>
  <c r="T20" i="9"/>
  <c r="T43" i="9"/>
  <c r="T51" i="9"/>
  <c r="T59" i="9"/>
  <c r="T82" i="9"/>
  <c r="T90" i="9"/>
  <c r="Q130" i="9"/>
  <c r="T113" i="9"/>
  <c r="T121" i="9"/>
  <c r="T147" i="9"/>
  <c r="T155" i="9"/>
  <c r="T179" i="9"/>
  <c r="T187" i="9"/>
  <c r="T195" i="9"/>
  <c r="T9" i="9"/>
  <c r="T87" i="9"/>
  <c r="T95" i="9"/>
  <c r="T118" i="9"/>
  <c r="T144" i="9"/>
  <c r="T62" i="9"/>
  <c r="P97" i="9"/>
  <c r="T77" i="9"/>
  <c r="T85" i="9"/>
  <c r="T93" i="9"/>
  <c r="T108" i="9"/>
  <c r="T116" i="9"/>
  <c r="T124" i="9"/>
  <c r="T142" i="9"/>
  <c r="T163" i="9" s="1"/>
  <c r="T164" i="9" s="1"/>
  <c r="T150" i="9"/>
  <c r="T158" i="9"/>
  <c r="T182" i="9"/>
  <c r="T190" i="9"/>
  <c r="T17" i="9"/>
  <c r="T25" i="9"/>
  <c r="P130" i="9"/>
  <c r="T126" i="9"/>
  <c r="Q97" i="9"/>
  <c r="P197" i="9"/>
  <c r="T97" i="9"/>
  <c r="T98" i="9" s="1"/>
  <c r="Q197" i="9"/>
  <c r="T16" i="9"/>
  <c r="T47" i="9"/>
  <c r="T86" i="9"/>
  <c r="T117" i="9"/>
  <c r="T125" i="9"/>
  <c r="Q64" i="9"/>
  <c r="T55" i="9"/>
  <c r="T63" i="9"/>
  <c r="T78" i="9"/>
  <c r="T94" i="9"/>
  <c r="T109" i="9"/>
  <c r="T11" i="9"/>
  <c r="T19" i="9"/>
  <c r="T27" i="9"/>
  <c r="T30" i="9"/>
  <c r="T42" i="9"/>
  <c r="T50" i="9"/>
  <c r="T58" i="9"/>
  <c r="P64" i="9"/>
  <c r="T81" i="9"/>
  <c r="T89" i="9"/>
  <c r="T112" i="9"/>
  <c r="T120" i="9"/>
  <c r="T128" i="9"/>
  <c r="Q163" i="9"/>
  <c r="T146" i="9"/>
  <c r="T154" i="9"/>
  <c r="T162" i="9"/>
  <c r="T178" i="9"/>
  <c r="T197" i="9" s="1"/>
  <c r="T198" i="9" s="1"/>
  <c r="T186" i="9"/>
  <c r="T194" i="9"/>
  <c r="T110" i="9"/>
  <c r="T152" i="9"/>
  <c r="T160" i="9"/>
  <c r="T176" i="9"/>
  <c r="T192" i="9"/>
  <c r="P31" i="9"/>
  <c r="Q31" i="9"/>
  <c r="T31" i="9" l="1"/>
  <c r="T32" i="9" s="1"/>
  <c r="T64" i="9"/>
  <c r="T65" i="9" s="1"/>
  <c r="T130" i="9"/>
  <c r="T131" i="9" s="1"/>
  <c r="S235" i="8"/>
  <c r="S236" i="8"/>
  <c r="S237" i="8"/>
  <c r="S238" i="8"/>
  <c r="S239" i="8"/>
  <c r="S240" i="8"/>
  <c r="S241" i="8"/>
  <c r="S242" i="8"/>
  <c r="S243" i="8"/>
  <c r="S244" i="8"/>
  <c r="S246" i="8"/>
  <c r="S247" i="8"/>
  <c r="S248" i="8"/>
  <c r="S249" i="8"/>
  <c r="S250" i="8"/>
  <c r="S251" i="8"/>
  <c r="S252" i="8"/>
  <c r="S253" i="8"/>
  <c r="S254" i="8"/>
  <c r="S255" i="8"/>
  <c r="S256" i="8"/>
  <c r="S257" i="8"/>
  <c r="S258" i="8"/>
  <c r="S259" i="8"/>
  <c r="S260" i="8"/>
  <c r="S261" i="8"/>
  <c r="S262" i="8"/>
  <c r="S263" i="8"/>
  <c r="S264" i="8"/>
  <c r="S265" i="8"/>
  <c r="S234" i="8"/>
  <c r="S190" i="8"/>
  <c r="S191" i="8"/>
  <c r="S192" i="8"/>
  <c r="S193" i="8"/>
  <c r="S194" i="8"/>
  <c r="S195" i="8"/>
  <c r="S196" i="8"/>
  <c r="S197" i="8"/>
  <c r="S198" i="8"/>
  <c r="S199" i="8"/>
  <c r="S201" i="8"/>
  <c r="S202" i="8"/>
  <c r="S203" i="8"/>
  <c r="S204" i="8"/>
  <c r="S205" i="8"/>
  <c r="S206" i="8"/>
  <c r="S207" i="8"/>
  <c r="S208" i="8"/>
  <c r="S209" i="8"/>
  <c r="S210" i="8"/>
  <c r="S211" i="8"/>
  <c r="S212" i="8"/>
  <c r="S213" i="8"/>
  <c r="S214" i="8"/>
  <c r="S215" i="8"/>
  <c r="S216" i="8"/>
  <c r="S217" i="8"/>
  <c r="S218" i="8"/>
  <c r="S219" i="8"/>
  <c r="S220" i="8"/>
  <c r="S189" i="8"/>
  <c r="S145" i="8"/>
  <c r="S146" i="8"/>
  <c r="S147" i="8"/>
  <c r="S148" i="8"/>
  <c r="S149" i="8"/>
  <c r="S150" i="8"/>
  <c r="S151" i="8"/>
  <c r="S152" i="8"/>
  <c r="S153" i="8"/>
  <c r="S154" i="8"/>
  <c r="S156" i="8"/>
  <c r="S157" i="8"/>
  <c r="S158" i="8"/>
  <c r="S159" i="8"/>
  <c r="S160" i="8"/>
  <c r="S161" i="8"/>
  <c r="S162" i="8"/>
  <c r="S163" i="8"/>
  <c r="S164" i="8"/>
  <c r="S165" i="8"/>
  <c r="S166" i="8"/>
  <c r="S167" i="8"/>
  <c r="S168" i="8"/>
  <c r="S169" i="8"/>
  <c r="S170" i="8"/>
  <c r="S171" i="8"/>
  <c r="S172" i="8"/>
  <c r="S173" i="8"/>
  <c r="S174" i="8"/>
  <c r="S175" i="8"/>
  <c r="S144" i="8"/>
  <c r="S100" i="8"/>
  <c r="S101" i="8"/>
  <c r="S102" i="8"/>
  <c r="S103" i="8"/>
  <c r="S104" i="8"/>
  <c r="S105" i="8"/>
  <c r="S106" i="8"/>
  <c r="S107" i="8"/>
  <c r="S108" i="8"/>
  <c r="S109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99" i="8"/>
  <c r="S55" i="8"/>
  <c r="S56" i="8"/>
  <c r="S57" i="8"/>
  <c r="S58" i="8"/>
  <c r="S59" i="8"/>
  <c r="S60" i="8"/>
  <c r="S61" i="8"/>
  <c r="S62" i="8"/>
  <c r="S63" i="8"/>
  <c r="S64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54" i="8"/>
  <c r="S9" i="8"/>
  <c r="S10" i="8"/>
  <c r="S11" i="8"/>
  <c r="S12" i="8"/>
  <c r="S13" i="8"/>
  <c r="S14" i="8"/>
  <c r="S15" i="8"/>
  <c r="S16" i="8"/>
  <c r="S17" i="8"/>
  <c r="S18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8" i="8"/>
  <c r="Q22" i="3" l="1"/>
  <c r="S22" i="3" s="1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S176" i="8" l="1"/>
  <c r="S221" i="8"/>
  <c r="S266" i="8"/>
  <c r="S40" i="8"/>
  <c r="S86" i="8"/>
  <c r="S131" i="8"/>
</calcChain>
</file>

<file path=xl/sharedStrings.xml><?xml version="1.0" encoding="utf-8"?>
<sst xmlns="http://schemas.openxmlformats.org/spreadsheetml/2006/main" count="1160" uniqueCount="149">
  <si>
    <t>State Rajasthan  Year: 2020-21</t>
  </si>
  <si>
    <t xml:space="preserve">Sr.No. </t>
  </si>
  <si>
    <t>Region</t>
  </si>
  <si>
    <t>District</t>
  </si>
  <si>
    <t>Total Resource Area</t>
  </si>
  <si>
    <t>Rent/Lease Amount</t>
  </si>
  <si>
    <t>Ajmer</t>
  </si>
  <si>
    <t>No</t>
  </si>
  <si>
    <t>Area</t>
  </si>
  <si>
    <t>(Rs.)</t>
  </si>
  <si>
    <t>Bhilwara</t>
  </si>
  <si>
    <t>Nagaur</t>
  </si>
  <si>
    <t>Tonk</t>
  </si>
  <si>
    <t>Bharatpur</t>
  </si>
  <si>
    <t>Karauli</t>
  </si>
  <si>
    <t>Dholpur</t>
  </si>
  <si>
    <t>Sawai Madhopur</t>
  </si>
  <si>
    <t>Bikaner                  (for Churu the area was nil)</t>
  </si>
  <si>
    <t>Sri Ganganagar</t>
  </si>
  <si>
    <t>Hanumangarh</t>
  </si>
  <si>
    <t>Bikaner</t>
  </si>
  <si>
    <t>Jhunjhunu</t>
  </si>
  <si>
    <t>Churu</t>
  </si>
  <si>
    <t>Jaipur</t>
  </si>
  <si>
    <t>Alwar</t>
  </si>
  <si>
    <t>Dausa</t>
  </si>
  <si>
    <t>Sikar</t>
  </si>
  <si>
    <t>Jodhpur</t>
  </si>
  <si>
    <t>Jaisalmar</t>
  </si>
  <si>
    <t>Barmer</t>
  </si>
  <si>
    <t>Jalor</t>
  </si>
  <si>
    <t>Sirohi</t>
  </si>
  <si>
    <t>Pali</t>
  </si>
  <si>
    <t>Kota</t>
  </si>
  <si>
    <t>Baran</t>
  </si>
  <si>
    <t>Jhalawar</t>
  </si>
  <si>
    <t>Bundi</t>
  </si>
  <si>
    <t>Udaipur</t>
  </si>
  <si>
    <t>Rajasmand</t>
  </si>
  <si>
    <t>Daungarpur</t>
  </si>
  <si>
    <t>Banswara</t>
  </si>
  <si>
    <t>Chittotgarh</t>
  </si>
  <si>
    <t>Total</t>
  </si>
  <si>
    <t>Haryana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</si>
  <si>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</si>
  <si>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</si>
  <si>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</si>
  <si>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</si>
  <si>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</si>
  <si>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</si>
  <si>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</si>
  <si>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</si>
  <si>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SPSR Nellore</t>
  </si>
  <si>
    <t>Chittoor</t>
  </si>
  <si>
    <t>Kadapa</t>
  </si>
  <si>
    <t>Ananthapuramu</t>
  </si>
  <si>
    <t>Kurnool</t>
  </si>
  <si>
    <t xml:space="preserve">Sr. No. </t>
  </si>
  <si>
    <t>Ambala</t>
  </si>
  <si>
    <t>Bhiwani</t>
  </si>
  <si>
    <t>Faridabad</t>
  </si>
  <si>
    <t>Fatehabad</t>
  </si>
  <si>
    <t>Gurugram</t>
  </si>
  <si>
    <t>Kaithal</t>
  </si>
  <si>
    <t>Kurukshetra</t>
  </si>
  <si>
    <t>Panchkula</t>
  </si>
  <si>
    <t>Panipat</t>
  </si>
  <si>
    <t>Rewari</t>
  </si>
  <si>
    <t>Sonipat</t>
  </si>
  <si>
    <t>Ch. Dadri</t>
  </si>
  <si>
    <t>Jhajjar</t>
  </si>
  <si>
    <t>Jind</t>
  </si>
  <si>
    <t>Karnal</t>
  </si>
  <si>
    <t>Nuh</t>
  </si>
  <si>
    <t>Rohtak</t>
  </si>
  <si>
    <t>Yamunanagar</t>
  </si>
  <si>
    <t xml:space="preserve">Hisar </t>
  </si>
  <si>
    <t>Sirsa</t>
  </si>
  <si>
    <t>Palwal</t>
  </si>
  <si>
    <t>(Rs./Hectare)</t>
  </si>
  <si>
    <t>Rent per Hectare</t>
  </si>
  <si>
    <t>State: Rajasthan  Year: 2017-18</t>
  </si>
  <si>
    <t>State: Rajasthan  Year: 2016-17</t>
  </si>
  <si>
    <t>State: Rajasthan  Year: 2018-19</t>
  </si>
  <si>
    <t>State: Rajasthan  Year: 2019-20</t>
  </si>
  <si>
    <t>State: Rajasthan           Year: 2015-16</t>
  </si>
  <si>
    <t>State:  Andhra Pradesh     Year: 2021-22</t>
  </si>
  <si>
    <t>Rent/Lease Amount per acre</t>
  </si>
  <si>
    <t>Andhra Pradesh</t>
  </si>
  <si>
    <t xml:space="preserve"> (Area in Hectare)</t>
  </si>
  <si>
    <t>Churu#</t>
  </si>
  <si>
    <t xml:space="preserve">Bikaner  </t>
  </si>
  <si>
    <t xml:space="preserve">Bikaner </t>
  </si>
  <si>
    <t>Nil Area for Churu.</t>
  </si>
  <si>
    <t>Source: Department of Fisheries, Rajasthan</t>
  </si>
  <si>
    <t xml:space="preserve">Small </t>
  </si>
  <si>
    <t>Tanks/ponds/lakes</t>
  </si>
  <si>
    <t>Small</t>
  </si>
  <si>
    <t>Reservoir</t>
  </si>
  <si>
    <t>Medium</t>
  </si>
  <si>
    <t>Large</t>
  </si>
  <si>
    <t xml:space="preserve">Major </t>
  </si>
  <si>
    <t>State: Haryana         Year: 2015-16</t>
  </si>
  <si>
    <t>State: Haryana              Year: 2016-17</t>
  </si>
  <si>
    <t>State: Haryana              Year: 2017-18</t>
  </si>
  <si>
    <t>State: Haryana              Year: 2018-19</t>
  </si>
  <si>
    <t>State: Haryana              Year: 2019-20</t>
  </si>
  <si>
    <t>State: Haryana              Year: 2020-21</t>
  </si>
  <si>
    <t>Source: Fisheries Department, Government of Haryana</t>
  </si>
  <si>
    <t>District wise Estimates of Fish Provisioning Services</t>
  </si>
  <si>
    <t>Source: Department of Fisheries, Government of Andhra Pradesh</t>
  </si>
  <si>
    <t xml:space="preserve"> District wise Estimates of Fish Provisioning Services</t>
  </si>
  <si>
    <t>District wise details of lakes, ponds and Reservoir</t>
  </si>
  <si>
    <t>(Area in Hectare)</t>
  </si>
  <si>
    <t xml:space="preserve"> Tanks/ponds/lakes</t>
  </si>
  <si>
    <t xml:space="preserve"> Reservoir</t>
  </si>
  <si>
    <t xml:space="preserve">Rent per Hectare </t>
  </si>
  <si>
    <t xml:space="preserve">Medium </t>
  </si>
  <si>
    <t xml:space="preserve">Large </t>
  </si>
  <si>
    <t xml:space="preserve">Area </t>
  </si>
  <si>
    <t>(RS.)</t>
  </si>
  <si>
    <t>(Rs./ Hectare)</t>
  </si>
  <si>
    <t>Annexure 5.1</t>
  </si>
  <si>
    <t>Annexure 5.2</t>
  </si>
  <si>
    <t>Annexure 5.3</t>
  </si>
  <si>
    <t>Annexure 5.4</t>
  </si>
  <si>
    <t>Annexure 5.5</t>
  </si>
  <si>
    <t>Annexure 5.6</t>
  </si>
  <si>
    <t>Annexure 5.7</t>
  </si>
  <si>
    <t>Annexure 5.8</t>
  </si>
  <si>
    <t>Annexure 5.9</t>
  </si>
  <si>
    <t>Annexure 5.10</t>
  </si>
  <si>
    <t>Annexure 5.11</t>
  </si>
  <si>
    <t>Annexure 5.12</t>
  </si>
  <si>
    <t>Annexure 5.13</t>
  </si>
  <si>
    <t>Annexure 5.14</t>
  </si>
  <si>
    <t>(Rs. /Hectare)</t>
  </si>
  <si>
    <t>State:  Andhra Pradesh     Year: 2015-16</t>
  </si>
  <si>
    <t>State:  Andhra Pradesh     Year: 2016-17</t>
  </si>
  <si>
    <t>State:  Andhra Pradesh     Year: 2018-19</t>
  </si>
  <si>
    <t>State:  Andhra Pradesh     Year: 2017-18</t>
  </si>
  <si>
    <t>State:  Andhra Pradesh     Year: 2019-20</t>
  </si>
  <si>
    <t>State:  Andhra Pradesh     Year: 2020-21</t>
  </si>
  <si>
    <t>Annexure 5.15</t>
  </si>
  <si>
    <t>Annexure 5.16</t>
  </si>
  <si>
    <t>Annexure 5.17</t>
  </si>
  <si>
    <t>Annexure 5.18</t>
  </si>
  <si>
    <t>Annexure 5.19</t>
  </si>
  <si>
    <t>Mahendragarh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</si>
</sst>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sz val="11"/>
      <name val="Cambria"/>
      <family val="1"/>
    </font>
    <font>
      <sz val="10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1" fontId="3" fillId="0" borderId="0" xfId="0" applyNumberFormat="1" applyFont="1" applyFill="1"/>
    <xf numFmtId="0" fontId="1" fillId="0" borderId="0" xfId="0" applyFont="1" applyBorder="1" applyAlignment="1"/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" fontId="2" fillId="0" borderId="0" xfId="0" applyNumberFormat="1" applyFont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9" fillId="0" borderId="0" xfId="0" applyFont="1"/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/>
    </xf>
    <xf numFmtId="3" fontId="3" fillId="2" borderId="0" xfId="0" applyNumberFormat="1" applyFont="1" applyFill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3" fontId="5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/>
    <xf numFmtId="0" fontId="8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9E17-BF2C-4D97-B806-A8C1040DD29D}">
  <dimension ref="A1:T179"/>
  <sheetViews>
    <sheetView showZeros="0" view="pageBreakPreview" topLeftCell="A150" zoomScaleNormal="90" zoomScaleSheetLayoutView="100" workbookViewId="0">
      <selection activeCell="C170" sqref="C170"/>
    </sheetView>
  </sheetViews>
  <sheetFormatPr defaultRowHeight="12.75" x14ac:dyDescent="0.2"/>
  <cols>
    <col min="1" max="1" width="5.85546875" style="5" customWidth="1"/>
    <col min="2" max="2" width="9.140625" style="5"/>
    <col min="3" max="3" width="14.42578125" style="5" customWidth="1"/>
    <col min="4" max="14" width="8.7109375" style="5" customWidth="1"/>
    <col min="15" max="16" width="9.42578125" style="5" customWidth="1"/>
    <col min="17" max="17" width="10.7109375" style="5" customWidth="1"/>
    <col min="18" max="18" width="12.85546875" style="5" customWidth="1"/>
    <col min="19" max="19" width="11.42578125" style="5" customWidth="1"/>
    <col min="20" max="20" width="10.7109375" style="5" customWidth="1"/>
    <col min="21" max="16384" width="9.140625" style="5"/>
  </cols>
  <sheetData>
    <row r="1" spans="1:20" x14ac:dyDescent="0.2">
      <c r="P1" s="2" t="s">
        <v>122</v>
      </c>
    </row>
    <row r="2" spans="1:20" x14ac:dyDescent="0.2">
      <c r="A2" s="6" t="s">
        <v>109</v>
      </c>
    </row>
    <row r="3" spans="1:20" x14ac:dyDescent="0.2">
      <c r="A3" s="6"/>
    </row>
    <row r="4" spans="1:20" ht="15" customHeight="1" x14ac:dyDescent="0.2">
      <c r="A4" s="6"/>
    </row>
    <row r="5" spans="1:20" ht="12.75" customHeight="1" x14ac:dyDescent="0.2">
      <c r="A5" s="4" t="s">
        <v>137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 t="s">
        <v>89</v>
      </c>
      <c r="Q5" s="4"/>
      <c r="R5" s="4"/>
      <c r="S5" s="4"/>
      <c r="T5" s="4"/>
    </row>
    <row r="6" spans="1:20" ht="12.75" customHeight="1" x14ac:dyDescent="0.2">
      <c r="A6" s="67" t="s">
        <v>1</v>
      </c>
      <c r="B6" s="68" t="s">
        <v>2</v>
      </c>
      <c r="C6" s="68" t="s">
        <v>3</v>
      </c>
      <c r="D6" s="72" t="s">
        <v>96</v>
      </c>
      <c r="E6" s="72"/>
      <c r="F6" s="72"/>
      <c r="G6" s="72"/>
      <c r="H6" s="72"/>
      <c r="I6" s="72"/>
      <c r="J6" s="72" t="s">
        <v>98</v>
      </c>
      <c r="K6" s="72"/>
      <c r="L6" s="72"/>
      <c r="M6" s="72"/>
      <c r="N6" s="72"/>
      <c r="O6" s="72"/>
      <c r="P6" s="67" t="s">
        <v>4</v>
      </c>
      <c r="Q6" s="67"/>
      <c r="R6" s="62" t="s">
        <v>5</v>
      </c>
      <c r="S6" s="62" t="s">
        <v>80</v>
      </c>
    </row>
    <row r="7" spans="1:20" x14ac:dyDescent="0.2">
      <c r="A7" s="67"/>
      <c r="B7" s="68"/>
      <c r="C7" s="68"/>
      <c r="D7" s="67" t="s">
        <v>95</v>
      </c>
      <c r="E7" s="67"/>
      <c r="F7" s="67" t="s">
        <v>99</v>
      </c>
      <c r="G7" s="67"/>
      <c r="H7" s="67" t="s">
        <v>100</v>
      </c>
      <c r="I7" s="67"/>
      <c r="J7" s="67" t="s">
        <v>97</v>
      </c>
      <c r="K7" s="67"/>
      <c r="L7" s="67" t="s">
        <v>99</v>
      </c>
      <c r="M7" s="67"/>
      <c r="N7" s="67" t="s">
        <v>101</v>
      </c>
      <c r="O7" s="67"/>
      <c r="P7" s="67"/>
      <c r="Q7" s="67"/>
      <c r="R7" s="63"/>
      <c r="S7" s="63"/>
    </row>
    <row r="8" spans="1:20" ht="31.5" customHeight="1" x14ac:dyDescent="0.2">
      <c r="A8" s="67"/>
      <c r="B8" s="68"/>
      <c r="C8" s="68"/>
      <c r="D8" s="27" t="s">
        <v>7</v>
      </c>
      <c r="E8" s="27" t="s">
        <v>8</v>
      </c>
      <c r="F8" s="27" t="s">
        <v>7</v>
      </c>
      <c r="G8" s="27" t="s">
        <v>8</v>
      </c>
      <c r="H8" s="27" t="s">
        <v>7</v>
      </c>
      <c r="I8" s="27" t="s">
        <v>8</v>
      </c>
      <c r="J8" s="27" t="s">
        <v>7</v>
      </c>
      <c r="K8" s="27" t="s">
        <v>8</v>
      </c>
      <c r="L8" s="27" t="s">
        <v>7</v>
      </c>
      <c r="M8" s="27" t="s">
        <v>8</v>
      </c>
      <c r="N8" s="27" t="s">
        <v>7</v>
      </c>
      <c r="O8" s="27" t="s">
        <v>8</v>
      </c>
      <c r="P8" s="27" t="s">
        <v>7</v>
      </c>
      <c r="Q8" s="27" t="s">
        <v>8</v>
      </c>
      <c r="R8" s="27" t="s">
        <v>9</v>
      </c>
      <c r="S8" s="28" t="s">
        <v>136</v>
      </c>
    </row>
    <row r="9" spans="1:20" x14ac:dyDescent="0.2">
      <c r="A9" s="23">
        <v>1</v>
      </c>
      <c r="B9" s="69" t="s">
        <v>88</v>
      </c>
      <c r="C9" s="23" t="s">
        <v>44</v>
      </c>
      <c r="D9" s="24">
        <v>112</v>
      </c>
      <c r="E9" s="24">
        <v>2296.77</v>
      </c>
      <c r="F9" s="24">
        <v>139</v>
      </c>
      <c r="G9" s="24">
        <v>5528.43</v>
      </c>
      <c r="H9" s="24">
        <v>0</v>
      </c>
      <c r="I9" s="24">
        <v>0</v>
      </c>
      <c r="J9" s="24">
        <v>1</v>
      </c>
      <c r="K9" s="24">
        <v>985</v>
      </c>
      <c r="L9" s="24">
        <v>0</v>
      </c>
      <c r="M9" s="24">
        <v>0</v>
      </c>
      <c r="N9" s="24">
        <v>0</v>
      </c>
      <c r="O9" s="24">
        <v>0</v>
      </c>
      <c r="P9" s="24">
        <v>252</v>
      </c>
      <c r="Q9" s="24">
        <v>8810.2000000000007</v>
      </c>
      <c r="R9" s="24">
        <v>659821</v>
      </c>
      <c r="S9" s="24">
        <f>R9/Q9</f>
        <v>74.892851467617078</v>
      </c>
      <c r="T9" s="29"/>
    </row>
    <row r="10" spans="1:20" x14ac:dyDescent="0.2">
      <c r="A10" s="23">
        <v>2</v>
      </c>
      <c r="B10" s="70"/>
      <c r="C10" s="23" t="s">
        <v>45</v>
      </c>
      <c r="D10" s="24">
        <v>119</v>
      </c>
      <c r="E10" s="24">
        <v>3160.9</v>
      </c>
      <c r="F10" s="24">
        <v>105</v>
      </c>
      <c r="G10" s="24">
        <v>3465.6</v>
      </c>
      <c r="H10" s="24">
        <v>6</v>
      </c>
      <c r="I10" s="24">
        <v>189.77</v>
      </c>
      <c r="J10" s="24">
        <v>5</v>
      </c>
      <c r="K10" s="24">
        <v>1328.8</v>
      </c>
      <c r="L10" s="24">
        <v>0</v>
      </c>
      <c r="M10" s="24">
        <v>0</v>
      </c>
      <c r="N10" s="24">
        <v>0</v>
      </c>
      <c r="O10" s="24">
        <v>0</v>
      </c>
      <c r="P10" s="24">
        <v>235</v>
      </c>
      <c r="Q10" s="24">
        <v>8145.07</v>
      </c>
      <c r="R10" s="24">
        <v>160344</v>
      </c>
      <c r="S10" s="24">
        <f t="shared" ref="S10:S22" si="0">R10/Q10</f>
        <v>19.686018659139823</v>
      </c>
      <c r="T10" s="29"/>
    </row>
    <row r="11" spans="1:20" x14ac:dyDescent="0.2">
      <c r="A11" s="23">
        <v>3</v>
      </c>
      <c r="B11" s="70"/>
      <c r="C11" s="23" t="s">
        <v>46</v>
      </c>
      <c r="D11" s="24">
        <v>127</v>
      </c>
      <c r="E11" s="24">
        <v>1232</v>
      </c>
      <c r="F11" s="24">
        <v>3</v>
      </c>
      <c r="G11" s="24">
        <v>1280</v>
      </c>
      <c r="H11" s="24">
        <v>0</v>
      </c>
      <c r="I11" s="24">
        <v>0</v>
      </c>
      <c r="J11" s="24">
        <v>18</v>
      </c>
      <c r="K11" s="24">
        <v>893</v>
      </c>
      <c r="L11" s="24">
        <v>2</v>
      </c>
      <c r="M11" s="24">
        <v>2250</v>
      </c>
      <c r="N11" s="24">
        <v>0</v>
      </c>
      <c r="O11" s="24">
        <v>0</v>
      </c>
      <c r="P11" s="24">
        <v>150</v>
      </c>
      <c r="Q11" s="24">
        <v>5655</v>
      </c>
      <c r="R11" s="24">
        <v>198762</v>
      </c>
      <c r="S11" s="24">
        <f t="shared" si="0"/>
        <v>35.148010610079574</v>
      </c>
      <c r="T11" s="29"/>
    </row>
    <row r="12" spans="1:20" x14ac:dyDescent="0.2">
      <c r="A12" s="23">
        <v>4</v>
      </c>
      <c r="B12" s="70"/>
      <c r="C12" s="23" t="s">
        <v>47</v>
      </c>
      <c r="D12" s="24">
        <v>93</v>
      </c>
      <c r="E12" s="24">
        <v>988.87</v>
      </c>
      <c r="F12" s="24">
        <v>91</v>
      </c>
      <c r="G12" s="24">
        <v>1594.36</v>
      </c>
      <c r="H12" s="24">
        <v>21</v>
      </c>
      <c r="I12" s="24">
        <v>920.5</v>
      </c>
      <c r="J12" s="24">
        <v>1</v>
      </c>
      <c r="K12" s="24">
        <v>5</v>
      </c>
      <c r="L12" s="24">
        <v>5</v>
      </c>
      <c r="M12" s="24">
        <v>2126</v>
      </c>
      <c r="N12" s="24">
        <v>7</v>
      </c>
      <c r="O12" s="24">
        <v>123</v>
      </c>
      <c r="P12" s="24">
        <v>218</v>
      </c>
      <c r="Q12" s="24">
        <v>5757.73</v>
      </c>
      <c r="R12" s="24">
        <v>135079</v>
      </c>
      <c r="S12" s="24">
        <f t="shared" si="0"/>
        <v>23.460460980282161</v>
      </c>
      <c r="T12" s="29"/>
    </row>
    <row r="13" spans="1:20" x14ac:dyDescent="0.2">
      <c r="A13" s="23">
        <v>5</v>
      </c>
      <c r="B13" s="70"/>
      <c r="C13" s="23" t="s">
        <v>48</v>
      </c>
      <c r="D13" s="24">
        <v>77</v>
      </c>
      <c r="E13" s="24">
        <v>2074.2800000000002</v>
      </c>
      <c r="F13" s="24">
        <v>22</v>
      </c>
      <c r="G13" s="24">
        <v>432.04</v>
      </c>
      <c r="H13" s="24">
        <v>0</v>
      </c>
      <c r="I13" s="24">
        <v>0</v>
      </c>
      <c r="J13" s="24">
        <v>1</v>
      </c>
      <c r="K13" s="24">
        <v>700</v>
      </c>
      <c r="L13" s="24">
        <v>0</v>
      </c>
      <c r="M13" s="24">
        <v>0</v>
      </c>
      <c r="N13" s="24">
        <v>0</v>
      </c>
      <c r="O13" s="24">
        <v>0</v>
      </c>
      <c r="P13" s="24">
        <v>100</v>
      </c>
      <c r="Q13" s="24">
        <v>3206.32</v>
      </c>
      <c r="R13" s="24">
        <v>131464</v>
      </c>
      <c r="S13" s="24">
        <f t="shared" si="0"/>
        <v>41.001521994061726</v>
      </c>
      <c r="T13" s="29"/>
    </row>
    <row r="14" spans="1:20" x14ac:dyDescent="0.2">
      <c r="A14" s="23">
        <v>6</v>
      </c>
      <c r="B14" s="70"/>
      <c r="C14" s="23" t="s">
        <v>49</v>
      </c>
      <c r="D14" s="24">
        <v>142</v>
      </c>
      <c r="E14" s="24">
        <v>2565.34</v>
      </c>
      <c r="F14" s="24">
        <v>49</v>
      </c>
      <c r="G14" s="24">
        <v>1448</v>
      </c>
      <c r="H14" s="24">
        <v>39</v>
      </c>
      <c r="I14" s="24">
        <v>1603.2</v>
      </c>
      <c r="J14" s="24">
        <v>0</v>
      </c>
      <c r="K14" s="24">
        <v>0</v>
      </c>
      <c r="L14" s="24">
        <v>1</v>
      </c>
      <c r="M14" s="24">
        <v>1700</v>
      </c>
      <c r="N14" s="24">
        <v>0</v>
      </c>
      <c r="O14" s="24">
        <v>0</v>
      </c>
      <c r="P14" s="24">
        <v>231</v>
      </c>
      <c r="Q14" s="24">
        <v>7316.54</v>
      </c>
      <c r="R14" s="24">
        <v>545110</v>
      </c>
      <c r="S14" s="24">
        <f t="shared" si="0"/>
        <v>74.50379550989949</v>
      </c>
      <c r="T14" s="29"/>
    </row>
    <row r="15" spans="1:20" x14ac:dyDescent="0.2">
      <c r="A15" s="23">
        <v>7</v>
      </c>
      <c r="B15" s="70"/>
      <c r="C15" s="23" t="s">
        <v>50</v>
      </c>
      <c r="D15" s="24">
        <v>14</v>
      </c>
      <c r="E15" s="24">
        <v>419</v>
      </c>
      <c r="F15" s="24">
        <v>13</v>
      </c>
      <c r="G15" s="24">
        <v>411.73</v>
      </c>
      <c r="H15" s="24">
        <v>23</v>
      </c>
      <c r="I15" s="24">
        <v>1028</v>
      </c>
      <c r="J15" s="24">
        <v>1</v>
      </c>
      <c r="K15" s="24">
        <v>993</v>
      </c>
      <c r="L15" s="24">
        <v>0</v>
      </c>
      <c r="M15" s="24">
        <v>0</v>
      </c>
      <c r="N15" s="24">
        <v>3</v>
      </c>
      <c r="O15" s="24">
        <v>29175</v>
      </c>
      <c r="P15" s="24">
        <v>54</v>
      </c>
      <c r="Q15" s="24">
        <v>32026.73</v>
      </c>
      <c r="R15" s="24">
        <v>212597</v>
      </c>
      <c r="S15" s="24">
        <f t="shared" si="0"/>
        <v>6.638111352610772</v>
      </c>
      <c r="T15" s="29"/>
    </row>
    <row r="16" spans="1:20" x14ac:dyDescent="0.2">
      <c r="A16" s="23">
        <v>8</v>
      </c>
      <c r="B16" s="70"/>
      <c r="C16" s="23" t="s">
        <v>51</v>
      </c>
      <c r="D16" s="24">
        <v>227</v>
      </c>
      <c r="E16" s="24">
        <v>9153.7999999999993</v>
      </c>
      <c r="F16" s="24">
        <v>46</v>
      </c>
      <c r="G16" s="24">
        <v>3285.46</v>
      </c>
      <c r="H16" s="24">
        <v>0</v>
      </c>
      <c r="I16" s="24">
        <v>0</v>
      </c>
      <c r="J16" s="24">
        <v>9</v>
      </c>
      <c r="K16" s="24">
        <v>1985</v>
      </c>
      <c r="L16" s="24">
        <v>0</v>
      </c>
      <c r="M16" s="24">
        <v>0</v>
      </c>
      <c r="N16" s="24">
        <v>0</v>
      </c>
      <c r="O16" s="24">
        <v>0</v>
      </c>
      <c r="P16" s="24">
        <v>282</v>
      </c>
      <c r="Q16" s="24">
        <v>14424.26</v>
      </c>
      <c r="R16" s="24">
        <v>550123</v>
      </c>
      <c r="S16" s="24">
        <f t="shared" si="0"/>
        <v>38.138732940199361</v>
      </c>
      <c r="T16" s="29"/>
    </row>
    <row r="17" spans="1:20" x14ac:dyDescent="0.2">
      <c r="A17" s="23">
        <v>9</v>
      </c>
      <c r="B17" s="70"/>
      <c r="C17" s="23" t="s">
        <v>52</v>
      </c>
      <c r="D17" s="24">
        <v>412</v>
      </c>
      <c r="E17" s="24">
        <v>42306.86</v>
      </c>
      <c r="F17" s="24">
        <v>4</v>
      </c>
      <c r="G17" s="24">
        <v>2664</v>
      </c>
      <c r="H17" s="24">
        <v>3</v>
      </c>
      <c r="I17" s="24">
        <v>4298.1000000000004</v>
      </c>
      <c r="J17" s="24">
        <v>2</v>
      </c>
      <c r="K17" s="24">
        <v>1545</v>
      </c>
      <c r="L17" s="24">
        <v>0</v>
      </c>
      <c r="M17" s="24">
        <v>0</v>
      </c>
      <c r="N17" s="24">
        <v>2</v>
      </c>
      <c r="O17" s="24">
        <v>45056</v>
      </c>
      <c r="P17" s="24">
        <v>423</v>
      </c>
      <c r="Q17" s="24">
        <v>95869.96</v>
      </c>
      <c r="R17" s="24">
        <v>756176</v>
      </c>
      <c r="S17" s="24">
        <f t="shared" si="0"/>
        <v>7.8875176332607202</v>
      </c>
      <c r="T17" s="29"/>
    </row>
    <row r="18" spans="1:20" x14ac:dyDescent="0.2">
      <c r="A18" s="23">
        <v>10</v>
      </c>
      <c r="B18" s="70"/>
      <c r="C18" s="23" t="s">
        <v>53</v>
      </c>
      <c r="D18" s="24">
        <v>655</v>
      </c>
      <c r="E18" s="24">
        <v>32725.23</v>
      </c>
      <c r="F18" s="24">
        <v>29</v>
      </c>
      <c r="G18" s="24">
        <v>3049.99</v>
      </c>
      <c r="H18" s="24">
        <v>0</v>
      </c>
      <c r="I18" s="24">
        <v>0</v>
      </c>
      <c r="J18" s="24">
        <v>6</v>
      </c>
      <c r="K18" s="24">
        <v>720.8</v>
      </c>
      <c r="L18" s="24">
        <v>0</v>
      </c>
      <c r="M18" s="24">
        <v>0</v>
      </c>
      <c r="N18" s="24">
        <v>0</v>
      </c>
      <c r="O18" s="24">
        <v>0</v>
      </c>
      <c r="P18" s="24">
        <v>690</v>
      </c>
      <c r="Q18" s="24">
        <v>36496.019999999997</v>
      </c>
      <c r="R18" s="24">
        <v>132857</v>
      </c>
      <c r="S18" s="24">
        <f t="shared" si="0"/>
        <v>3.6403147521291368</v>
      </c>
      <c r="T18" s="29"/>
    </row>
    <row r="19" spans="1:20" ht="15" customHeight="1" x14ac:dyDescent="0.2">
      <c r="A19" s="23">
        <v>11</v>
      </c>
      <c r="B19" s="70"/>
      <c r="C19" s="23" t="s">
        <v>54</v>
      </c>
      <c r="D19" s="24">
        <v>213</v>
      </c>
      <c r="E19" s="24">
        <v>18767</v>
      </c>
      <c r="F19" s="24">
        <v>25</v>
      </c>
      <c r="G19" s="24">
        <v>9905.6</v>
      </c>
      <c r="H19" s="24">
        <v>0</v>
      </c>
      <c r="I19" s="24">
        <v>0</v>
      </c>
      <c r="J19" s="24">
        <v>8</v>
      </c>
      <c r="K19" s="24">
        <v>3652</v>
      </c>
      <c r="L19" s="24">
        <v>0</v>
      </c>
      <c r="M19" s="24">
        <v>0</v>
      </c>
      <c r="N19" s="24">
        <v>0</v>
      </c>
      <c r="O19" s="24">
        <v>0</v>
      </c>
      <c r="P19" s="24">
        <v>246</v>
      </c>
      <c r="Q19" s="24">
        <v>32324.6</v>
      </c>
      <c r="R19" s="24">
        <v>521289</v>
      </c>
      <c r="S19" s="24">
        <f t="shared" si="0"/>
        <v>16.126696076672257</v>
      </c>
      <c r="T19" s="29"/>
    </row>
    <row r="20" spans="1:20" ht="12" customHeight="1" x14ac:dyDescent="0.2">
      <c r="A20" s="23">
        <v>12</v>
      </c>
      <c r="B20" s="70"/>
      <c r="C20" s="25" t="s">
        <v>55</v>
      </c>
      <c r="D20" s="24">
        <v>313</v>
      </c>
      <c r="E20" s="24">
        <v>46137.9</v>
      </c>
      <c r="F20" s="24">
        <v>12</v>
      </c>
      <c r="G20" s="24">
        <v>1957.71</v>
      </c>
      <c r="H20" s="24">
        <v>0</v>
      </c>
      <c r="I20" s="24">
        <v>0</v>
      </c>
      <c r="J20" s="24">
        <v>0</v>
      </c>
      <c r="K20" s="24">
        <v>0</v>
      </c>
      <c r="L20" s="24">
        <v>5</v>
      </c>
      <c r="M20" s="24">
        <v>8274</v>
      </c>
      <c r="N20" s="24">
        <v>0</v>
      </c>
      <c r="O20" s="24">
        <v>0</v>
      </c>
      <c r="P20" s="24">
        <v>330</v>
      </c>
      <c r="Q20" s="24">
        <v>56369.61</v>
      </c>
      <c r="R20" s="24">
        <v>273042</v>
      </c>
      <c r="S20" s="24">
        <f t="shared" si="0"/>
        <v>4.8437801858128875</v>
      </c>
      <c r="T20" s="29"/>
    </row>
    <row r="21" spans="1:20" x14ac:dyDescent="0.2">
      <c r="A21" s="23">
        <v>13</v>
      </c>
      <c r="B21" s="71"/>
      <c r="C21" s="23" t="s">
        <v>56</v>
      </c>
      <c r="D21" s="24">
        <v>97</v>
      </c>
      <c r="E21" s="24">
        <v>4850.09</v>
      </c>
      <c r="F21" s="24">
        <v>63</v>
      </c>
      <c r="G21" s="24">
        <v>3409.4</v>
      </c>
      <c r="H21" s="24">
        <v>15</v>
      </c>
      <c r="I21" s="24">
        <v>1417.5</v>
      </c>
      <c r="J21" s="24">
        <v>5</v>
      </c>
      <c r="K21" s="24">
        <v>1787.25</v>
      </c>
      <c r="L21" s="24">
        <v>5</v>
      </c>
      <c r="M21" s="24">
        <v>11823</v>
      </c>
      <c r="N21" s="24">
        <v>1</v>
      </c>
      <c r="O21" s="24">
        <v>59573</v>
      </c>
      <c r="P21" s="24">
        <v>186</v>
      </c>
      <c r="Q21" s="24">
        <v>82860.27</v>
      </c>
      <c r="R21" s="24">
        <v>627669</v>
      </c>
      <c r="S21" s="24">
        <f t="shared" si="0"/>
        <v>7.5750296251750084</v>
      </c>
      <c r="T21" s="29"/>
    </row>
    <row r="22" spans="1:20" ht="12.75" customHeight="1" x14ac:dyDescent="0.2">
      <c r="A22" s="64" t="s">
        <v>42</v>
      </c>
      <c r="B22" s="65"/>
      <c r="C22" s="66"/>
      <c r="D22" s="26">
        <f t="shared" ref="D22:R22" si="1">SUM(D9:D21)</f>
        <v>2601</v>
      </c>
      <c r="E22" s="26">
        <f t="shared" si="1"/>
        <v>166678.04</v>
      </c>
      <c r="F22" s="26">
        <f t="shared" si="1"/>
        <v>601</v>
      </c>
      <c r="G22" s="26">
        <f t="shared" si="1"/>
        <v>38432.32</v>
      </c>
      <c r="H22" s="26">
        <f t="shared" si="1"/>
        <v>107</v>
      </c>
      <c r="I22" s="26">
        <f t="shared" si="1"/>
        <v>9457.07</v>
      </c>
      <c r="J22" s="26">
        <f t="shared" si="1"/>
        <v>57</v>
      </c>
      <c r="K22" s="26">
        <f t="shared" si="1"/>
        <v>14594.849999999999</v>
      </c>
      <c r="L22" s="26">
        <f t="shared" si="1"/>
        <v>18</v>
      </c>
      <c r="M22" s="26">
        <f t="shared" si="1"/>
        <v>26173</v>
      </c>
      <c r="N22" s="26">
        <f t="shared" si="1"/>
        <v>13</v>
      </c>
      <c r="O22" s="26">
        <f t="shared" si="1"/>
        <v>133927</v>
      </c>
      <c r="P22" s="26">
        <f t="shared" si="1"/>
        <v>3397</v>
      </c>
      <c r="Q22" s="26">
        <f t="shared" si="1"/>
        <v>389262.31</v>
      </c>
      <c r="R22" s="26">
        <f t="shared" si="1"/>
        <v>4904333</v>
      </c>
      <c r="S22" s="26">
        <f t="shared" si="0"/>
        <v>12.599044073904818</v>
      </c>
      <c r="T22" s="29"/>
    </row>
    <row r="23" spans="1:20" x14ac:dyDescent="0.2">
      <c r="B23" s="5" t="s">
        <v>110</v>
      </c>
    </row>
    <row r="26" spans="1:20" x14ac:dyDescent="0.2">
      <c r="P26" s="2" t="s">
        <v>123</v>
      </c>
    </row>
    <row r="27" spans="1:20" x14ac:dyDescent="0.2">
      <c r="A27" s="6" t="s">
        <v>109</v>
      </c>
    </row>
    <row r="28" spans="1:20" x14ac:dyDescent="0.2">
      <c r="A28" s="6"/>
    </row>
    <row r="29" spans="1:20" x14ac:dyDescent="0.2">
      <c r="A29" s="6"/>
    </row>
    <row r="30" spans="1:20" x14ac:dyDescent="0.2">
      <c r="A30" s="4" t="s">
        <v>138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 t="s">
        <v>89</v>
      </c>
      <c r="Q30" s="4"/>
      <c r="R30" s="4"/>
      <c r="S30" s="4"/>
    </row>
    <row r="31" spans="1:20" x14ac:dyDescent="0.2">
      <c r="A31" s="67" t="s">
        <v>1</v>
      </c>
      <c r="B31" s="68" t="s">
        <v>2</v>
      </c>
      <c r="C31" s="68" t="s">
        <v>3</v>
      </c>
      <c r="D31" s="72" t="s">
        <v>96</v>
      </c>
      <c r="E31" s="72"/>
      <c r="F31" s="72"/>
      <c r="G31" s="72"/>
      <c r="H31" s="72"/>
      <c r="I31" s="72"/>
      <c r="J31" s="72" t="s">
        <v>98</v>
      </c>
      <c r="K31" s="72"/>
      <c r="L31" s="72"/>
      <c r="M31" s="72"/>
      <c r="N31" s="72"/>
      <c r="O31" s="72"/>
      <c r="P31" s="67" t="s">
        <v>4</v>
      </c>
      <c r="Q31" s="67"/>
      <c r="R31" s="62" t="s">
        <v>5</v>
      </c>
      <c r="S31" s="62" t="s">
        <v>80</v>
      </c>
    </row>
    <row r="32" spans="1:20" x14ac:dyDescent="0.2">
      <c r="A32" s="67"/>
      <c r="B32" s="68"/>
      <c r="C32" s="68"/>
      <c r="D32" s="67" t="s">
        <v>95</v>
      </c>
      <c r="E32" s="67"/>
      <c r="F32" s="67" t="s">
        <v>99</v>
      </c>
      <c r="G32" s="67"/>
      <c r="H32" s="67" t="s">
        <v>100</v>
      </c>
      <c r="I32" s="67"/>
      <c r="J32" s="67" t="s">
        <v>97</v>
      </c>
      <c r="K32" s="67"/>
      <c r="L32" s="67" t="s">
        <v>99</v>
      </c>
      <c r="M32" s="67"/>
      <c r="N32" s="67" t="s">
        <v>101</v>
      </c>
      <c r="O32" s="67"/>
      <c r="P32" s="67"/>
      <c r="Q32" s="67"/>
      <c r="R32" s="63"/>
      <c r="S32" s="63"/>
    </row>
    <row r="33" spans="1:20" ht="25.5" x14ac:dyDescent="0.2">
      <c r="A33" s="67"/>
      <c r="B33" s="68"/>
      <c r="C33" s="68"/>
      <c r="D33" s="27" t="s">
        <v>7</v>
      </c>
      <c r="E33" s="27" t="s">
        <v>8</v>
      </c>
      <c r="F33" s="27" t="s">
        <v>7</v>
      </c>
      <c r="G33" s="27" t="s">
        <v>8</v>
      </c>
      <c r="H33" s="27" t="s">
        <v>7</v>
      </c>
      <c r="I33" s="27" t="s">
        <v>8</v>
      </c>
      <c r="J33" s="27" t="s">
        <v>7</v>
      </c>
      <c r="K33" s="27" t="s">
        <v>8</v>
      </c>
      <c r="L33" s="27" t="s">
        <v>7</v>
      </c>
      <c r="M33" s="27" t="s">
        <v>8</v>
      </c>
      <c r="N33" s="27" t="s">
        <v>7</v>
      </c>
      <c r="O33" s="27" t="s">
        <v>8</v>
      </c>
      <c r="P33" s="27" t="s">
        <v>7</v>
      </c>
      <c r="Q33" s="27" t="s">
        <v>8</v>
      </c>
      <c r="R33" s="27" t="s">
        <v>9</v>
      </c>
      <c r="S33" s="28" t="s">
        <v>136</v>
      </c>
    </row>
    <row r="34" spans="1:20" x14ac:dyDescent="0.2">
      <c r="A34" s="23">
        <v>1</v>
      </c>
      <c r="B34" s="69" t="s">
        <v>88</v>
      </c>
      <c r="C34" s="23" t="s">
        <v>44</v>
      </c>
      <c r="D34" s="24">
        <v>112</v>
      </c>
      <c r="E34" s="24">
        <v>2296.77</v>
      </c>
      <c r="F34" s="24">
        <v>139</v>
      </c>
      <c r="G34" s="24">
        <v>5528.43</v>
      </c>
      <c r="H34" s="24">
        <v>0</v>
      </c>
      <c r="I34" s="24">
        <v>0</v>
      </c>
      <c r="J34" s="24">
        <v>1</v>
      </c>
      <c r="K34" s="24">
        <v>985</v>
      </c>
      <c r="L34" s="24">
        <v>0</v>
      </c>
      <c r="M34" s="24">
        <v>0</v>
      </c>
      <c r="N34" s="24">
        <v>0</v>
      </c>
      <c r="O34" s="24">
        <v>0</v>
      </c>
      <c r="P34" s="24">
        <v>252</v>
      </c>
      <c r="Q34" s="24">
        <v>8810.2000000000007</v>
      </c>
      <c r="R34" s="24">
        <v>725803</v>
      </c>
      <c r="S34" s="24">
        <f>R34/Q34</f>
        <v>82.382125263898658</v>
      </c>
      <c r="T34" s="29"/>
    </row>
    <row r="35" spans="1:20" x14ac:dyDescent="0.2">
      <c r="A35" s="23">
        <v>2</v>
      </c>
      <c r="B35" s="70"/>
      <c r="C35" s="23" t="s">
        <v>45</v>
      </c>
      <c r="D35" s="24">
        <v>119</v>
      </c>
      <c r="E35" s="24">
        <v>3160.9</v>
      </c>
      <c r="F35" s="24">
        <v>105</v>
      </c>
      <c r="G35" s="24">
        <v>3465.6</v>
      </c>
      <c r="H35" s="24">
        <v>6</v>
      </c>
      <c r="I35" s="24">
        <v>189.77</v>
      </c>
      <c r="J35" s="24">
        <v>5</v>
      </c>
      <c r="K35" s="24">
        <v>1328.8</v>
      </c>
      <c r="L35" s="24">
        <v>0</v>
      </c>
      <c r="M35" s="24">
        <v>0</v>
      </c>
      <c r="N35" s="24">
        <v>0</v>
      </c>
      <c r="O35" s="24">
        <v>0</v>
      </c>
      <c r="P35" s="24">
        <v>235</v>
      </c>
      <c r="Q35" s="24">
        <v>8145.07</v>
      </c>
      <c r="R35" s="24">
        <v>176379</v>
      </c>
      <c r="S35" s="24">
        <f t="shared" ref="S35:S47" si="2">R35/Q35</f>
        <v>21.654694189245767</v>
      </c>
      <c r="T35" s="29"/>
    </row>
    <row r="36" spans="1:20" x14ac:dyDescent="0.2">
      <c r="A36" s="23">
        <v>3</v>
      </c>
      <c r="B36" s="70"/>
      <c r="C36" s="23" t="s">
        <v>46</v>
      </c>
      <c r="D36" s="24">
        <v>127</v>
      </c>
      <c r="E36" s="24">
        <v>1232</v>
      </c>
      <c r="F36" s="24">
        <v>3</v>
      </c>
      <c r="G36" s="24">
        <v>1280</v>
      </c>
      <c r="H36" s="24">
        <v>0</v>
      </c>
      <c r="I36" s="24">
        <v>0</v>
      </c>
      <c r="J36" s="24">
        <v>18</v>
      </c>
      <c r="K36" s="24">
        <v>893</v>
      </c>
      <c r="L36" s="24">
        <v>2</v>
      </c>
      <c r="M36" s="24">
        <v>2250</v>
      </c>
      <c r="N36" s="24">
        <v>0</v>
      </c>
      <c r="O36" s="24">
        <v>0</v>
      </c>
      <c r="P36" s="24">
        <v>150</v>
      </c>
      <c r="Q36" s="24">
        <v>5655</v>
      </c>
      <c r="R36" s="24">
        <v>175326</v>
      </c>
      <c r="S36" s="24">
        <f t="shared" si="2"/>
        <v>31.00371352785146</v>
      </c>
      <c r="T36" s="29"/>
    </row>
    <row r="37" spans="1:20" x14ac:dyDescent="0.2">
      <c r="A37" s="23">
        <v>4</v>
      </c>
      <c r="B37" s="70"/>
      <c r="C37" s="23" t="s">
        <v>47</v>
      </c>
      <c r="D37" s="24">
        <v>93</v>
      </c>
      <c r="E37" s="24">
        <v>988.87</v>
      </c>
      <c r="F37" s="24">
        <v>91</v>
      </c>
      <c r="G37" s="24">
        <v>1594.36</v>
      </c>
      <c r="H37" s="24">
        <v>21</v>
      </c>
      <c r="I37" s="24">
        <v>920.5</v>
      </c>
      <c r="J37" s="24">
        <v>1</v>
      </c>
      <c r="K37" s="24">
        <v>5</v>
      </c>
      <c r="L37" s="24">
        <v>5</v>
      </c>
      <c r="M37" s="24">
        <v>2126</v>
      </c>
      <c r="N37" s="24">
        <v>7</v>
      </c>
      <c r="O37" s="24">
        <v>123</v>
      </c>
      <c r="P37" s="24">
        <v>218</v>
      </c>
      <c r="Q37" s="24">
        <v>5757.73</v>
      </c>
      <c r="R37" s="24">
        <v>148585</v>
      </c>
      <c r="S37" s="24">
        <f t="shared" si="2"/>
        <v>25.806177087150669</v>
      </c>
      <c r="T37" s="29"/>
    </row>
    <row r="38" spans="1:20" x14ac:dyDescent="0.2">
      <c r="A38" s="23">
        <v>5</v>
      </c>
      <c r="B38" s="70"/>
      <c r="C38" s="23" t="s">
        <v>48</v>
      </c>
      <c r="D38" s="24">
        <v>77</v>
      </c>
      <c r="E38" s="24">
        <v>2074.2800000000002</v>
      </c>
      <c r="F38" s="24">
        <v>22</v>
      </c>
      <c r="G38" s="24">
        <v>432.04</v>
      </c>
      <c r="H38" s="24">
        <v>0</v>
      </c>
      <c r="I38" s="24">
        <v>0</v>
      </c>
      <c r="J38" s="24">
        <v>1</v>
      </c>
      <c r="K38" s="24">
        <v>700</v>
      </c>
      <c r="L38" s="24">
        <v>0</v>
      </c>
      <c r="M38" s="24">
        <v>0</v>
      </c>
      <c r="N38" s="24">
        <v>0</v>
      </c>
      <c r="O38" s="24">
        <v>0</v>
      </c>
      <c r="P38" s="24">
        <v>100</v>
      </c>
      <c r="Q38" s="24">
        <v>3206.32</v>
      </c>
      <c r="R38" s="24">
        <v>144610</v>
      </c>
      <c r="S38" s="24">
        <f t="shared" si="2"/>
        <v>45.101549439856285</v>
      </c>
      <c r="T38" s="29"/>
    </row>
    <row r="39" spans="1:20" x14ac:dyDescent="0.2">
      <c r="A39" s="23">
        <v>6</v>
      </c>
      <c r="B39" s="70"/>
      <c r="C39" s="23" t="s">
        <v>49</v>
      </c>
      <c r="D39" s="24">
        <v>142</v>
      </c>
      <c r="E39" s="24">
        <v>2565.34</v>
      </c>
      <c r="F39" s="24">
        <v>49</v>
      </c>
      <c r="G39" s="24">
        <v>1448</v>
      </c>
      <c r="H39" s="24">
        <v>39</v>
      </c>
      <c r="I39" s="24">
        <v>1603.2</v>
      </c>
      <c r="J39" s="24">
        <v>0</v>
      </c>
      <c r="K39" s="24">
        <v>0</v>
      </c>
      <c r="L39" s="24">
        <v>1</v>
      </c>
      <c r="M39" s="24">
        <v>1700</v>
      </c>
      <c r="N39" s="24">
        <v>0</v>
      </c>
      <c r="O39" s="24">
        <v>0</v>
      </c>
      <c r="P39" s="24">
        <v>231</v>
      </c>
      <c r="Q39" s="24">
        <v>7316.54</v>
      </c>
      <c r="R39" s="24">
        <v>599355</v>
      </c>
      <c r="S39" s="24">
        <f t="shared" si="2"/>
        <v>81.917819078416841</v>
      </c>
      <c r="T39" s="29"/>
    </row>
    <row r="40" spans="1:20" x14ac:dyDescent="0.2">
      <c r="A40" s="23">
        <v>7</v>
      </c>
      <c r="B40" s="70"/>
      <c r="C40" s="23" t="s">
        <v>50</v>
      </c>
      <c r="D40" s="24">
        <v>14</v>
      </c>
      <c r="E40" s="24">
        <v>419</v>
      </c>
      <c r="F40" s="24">
        <v>13</v>
      </c>
      <c r="G40" s="24">
        <v>411.73</v>
      </c>
      <c r="H40" s="24">
        <v>23</v>
      </c>
      <c r="I40" s="24">
        <v>1028</v>
      </c>
      <c r="J40" s="24">
        <v>1</v>
      </c>
      <c r="K40" s="24">
        <v>993</v>
      </c>
      <c r="L40" s="24">
        <v>0</v>
      </c>
      <c r="M40" s="24">
        <v>0</v>
      </c>
      <c r="N40" s="24">
        <v>3</v>
      </c>
      <c r="O40" s="24">
        <v>29175</v>
      </c>
      <c r="P40" s="24">
        <v>54</v>
      </c>
      <c r="Q40" s="24">
        <v>32026.73</v>
      </c>
      <c r="R40" s="24">
        <v>212597</v>
      </c>
      <c r="S40" s="24">
        <f t="shared" si="2"/>
        <v>6.638111352610772</v>
      </c>
      <c r="T40" s="29"/>
    </row>
    <row r="41" spans="1:20" x14ac:dyDescent="0.2">
      <c r="A41" s="23">
        <v>8</v>
      </c>
      <c r="B41" s="70"/>
      <c r="C41" s="23" t="s">
        <v>51</v>
      </c>
      <c r="D41" s="24">
        <v>227</v>
      </c>
      <c r="E41" s="24">
        <v>9153.7999999999993</v>
      </c>
      <c r="F41" s="24">
        <v>46</v>
      </c>
      <c r="G41" s="24">
        <v>3285.46</v>
      </c>
      <c r="H41" s="24">
        <v>0</v>
      </c>
      <c r="I41" s="24">
        <v>0</v>
      </c>
      <c r="J41" s="24">
        <v>9</v>
      </c>
      <c r="K41" s="24">
        <v>1985</v>
      </c>
      <c r="L41" s="24">
        <v>0</v>
      </c>
      <c r="M41" s="24">
        <v>0</v>
      </c>
      <c r="N41" s="24">
        <v>0</v>
      </c>
      <c r="O41" s="24">
        <v>0</v>
      </c>
      <c r="P41" s="24">
        <v>282</v>
      </c>
      <c r="Q41" s="24">
        <v>14424.26</v>
      </c>
      <c r="R41" s="24">
        <v>605403</v>
      </c>
      <c r="S41" s="24">
        <f t="shared" si="2"/>
        <v>41.97116524521882</v>
      </c>
      <c r="T41" s="29"/>
    </row>
    <row r="42" spans="1:20" x14ac:dyDescent="0.2">
      <c r="A42" s="23">
        <v>9</v>
      </c>
      <c r="B42" s="70"/>
      <c r="C42" s="23" t="s">
        <v>52</v>
      </c>
      <c r="D42" s="24">
        <v>412</v>
      </c>
      <c r="E42" s="24">
        <v>42306.86</v>
      </c>
      <c r="F42" s="24">
        <v>4</v>
      </c>
      <c r="G42" s="24">
        <v>2664</v>
      </c>
      <c r="H42" s="24">
        <v>3</v>
      </c>
      <c r="I42" s="24">
        <v>4298.1000000000004</v>
      </c>
      <c r="J42" s="24">
        <v>0</v>
      </c>
      <c r="K42" s="24">
        <v>0</v>
      </c>
      <c r="L42" s="24">
        <v>2</v>
      </c>
      <c r="M42" s="24">
        <v>1545</v>
      </c>
      <c r="N42" s="24">
        <v>2</v>
      </c>
      <c r="O42" s="24">
        <v>45056</v>
      </c>
      <c r="P42" s="24">
        <v>423</v>
      </c>
      <c r="Q42" s="24">
        <v>95869.96</v>
      </c>
      <c r="R42" s="24">
        <v>831793</v>
      </c>
      <c r="S42" s="24">
        <f t="shared" si="2"/>
        <v>8.6762631381091637</v>
      </c>
      <c r="T42" s="29"/>
    </row>
    <row r="43" spans="1:20" x14ac:dyDescent="0.2">
      <c r="A43" s="23">
        <v>10</v>
      </c>
      <c r="B43" s="70"/>
      <c r="C43" s="23" t="s">
        <v>53</v>
      </c>
      <c r="D43" s="24">
        <v>655</v>
      </c>
      <c r="E43" s="24">
        <v>32725.23</v>
      </c>
      <c r="F43" s="24">
        <v>29</v>
      </c>
      <c r="G43" s="24">
        <v>3049.99</v>
      </c>
      <c r="H43" s="24">
        <v>0</v>
      </c>
      <c r="I43" s="24">
        <v>0</v>
      </c>
      <c r="J43" s="24">
        <v>6</v>
      </c>
      <c r="K43" s="24">
        <v>720.8</v>
      </c>
      <c r="L43" s="24">
        <v>0</v>
      </c>
      <c r="M43" s="24">
        <v>0</v>
      </c>
      <c r="N43" s="24">
        <v>0</v>
      </c>
      <c r="O43" s="24">
        <v>0</v>
      </c>
      <c r="P43" s="24">
        <v>690</v>
      </c>
      <c r="Q43" s="24">
        <v>36496.019999999997</v>
      </c>
      <c r="R43" s="24">
        <v>278445</v>
      </c>
      <c r="S43" s="24">
        <f t="shared" si="2"/>
        <v>7.6294620618905853</v>
      </c>
      <c r="T43" s="29"/>
    </row>
    <row r="44" spans="1:20" x14ac:dyDescent="0.2">
      <c r="A44" s="23">
        <v>11</v>
      </c>
      <c r="B44" s="70"/>
      <c r="C44" s="23" t="s">
        <v>54</v>
      </c>
      <c r="D44" s="24">
        <v>213</v>
      </c>
      <c r="E44" s="24">
        <v>18767</v>
      </c>
      <c r="F44" s="24">
        <v>25</v>
      </c>
      <c r="G44" s="24">
        <v>9905.6</v>
      </c>
      <c r="H44" s="24">
        <v>0</v>
      </c>
      <c r="I44" s="24">
        <v>0</v>
      </c>
      <c r="J44" s="24">
        <v>8</v>
      </c>
      <c r="K44" s="24">
        <v>3652</v>
      </c>
      <c r="L44" s="24">
        <v>0</v>
      </c>
      <c r="M44" s="24">
        <v>0</v>
      </c>
      <c r="N44" s="24">
        <v>0</v>
      </c>
      <c r="O44" s="24">
        <v>0</v>
      </c>
      <c r="P44" s="24">
        <v>246</v>
      </c>
      <c r="Q44" s="24">
        <v>32324.6</v>
      </c>
      <c r="R44" s="24">
        <v>573419</v>
      </c>
      <c r="S44" s="24">
        <f t="shared" si="2"/>
        <v>17.739399714149595</v>
      </c>
      <c r="T44" s="29"/>
    </row>
    <row r="45" spans="1:20" x14ac:dyDescent="0.2">
      <c r="A45" s="23">
        <v>12</v>
      </c>
      <c r="B45" s="70"/>
      <c r="C45" s="25" t="s">
        <v>55</v>
      </c>
      <c r="D45" s="24">
        <v>312</v>
      </c>
      <c r="E45" s="24">
        <v>45427.9</v>
      </c>
      <c r="F45" s="24">
        <v>13</v>
      </c>
      <c r="G45" s="24">
        <v>2667.71</v>
      </c>
      <c r="H45" s="24">
        <v>0</v>
      </c>
      <c r="I45" s="24">
        <v>0</v>
      </c>
      <c r="J45" s="24">
        <v>0</v>
      </c>
      <c r="K45" s="24">
        <v>0</v>
      </c>
      <c r="L45" s="24">
        <v>6</v>
      </c>
      <c r="M45" s="24">
        <v>8815</v>
      </c>
      <c r="N45" s="24">
        <v>0</v>
      </c>
      <c r="O45" s="24">
        <v>0</v>
      </c>
      <c r="P45" s="24">
        <v>331</v>
      </c>
      <c r="Q45" s="24">
        <v>56910.61</v>
      </c>
      <c r="R45" s="24">
        <v>358256</v>
      </c>
      <c r="S45" s="24">
        <f t="shared" si="2"/>
        <v>6.2950651908317274</v>
      </c>
      <c r="T45" s="29"/>
    </row>
    <row r="46" spans="1:20" x14ac:dyDescent="0.2">
      <c r="A46" s="23">
        <v>13</v>
      </c>
      <c r="B46" s="71"/>
      <c r="C46" s="23" t="s">
        <v>56</v>
      </c>
      <c r="D46" s="24">
        <v>97</v>
      </c>
      <c r="E46" s="24">
        <v>4850.09</v>
      </c>
      <c r="F46" s="24">
        <v>63</v>
      </c>
      <c r="G46" s="24">
        <v>3409.4</v>
      </c>
      <c r="H46" s="24">
        <v>15</v>
      </c>
      <c r="I46" s="24">
        <v>1417.5</v>
      </c>
      <c r="J46" s="24">
        <v>5</v>
      </c>
      <c r="K46" s="24">
        <v>1787.25</v>
      </c>
      <c r="L46" s="24">
        <v>5</v>
      </c>
      <c r="M46" s="24">
        <v>11823</v>
      </c>
      <c r="N46" s="24">
        <v>1</v>
      </c>
      <c r="O46" s="24">
        <v>59573</v>
      </c>
      <c r="P46" s="24">
        <v>186</v>
      </c>
      <c r="Q46" s="24">
        <v>82860.27</v>
      </c>
      <c r="R46" s="24">
        <v>1459864</v>
      </c>
      <c r="S46" s="24">
        <f t="shared" si="2"/>
        <v>17.618383333773831</v>
      </c>
      <c r="T46" s="29"/>
    </row>
    <row r="47" spans="1:20" x14ac:dyDescent="0.2">
      <c r="A47" s="64" t="s">
        <v>42</v>
      </c>
      <c r="B47" s="65"/>
      <c r="C47" s="66"/>
      <c r="D47" s="26">
        <f t="shared" ref="D47:R47" si="3">SUM(D34:D46)</f>
        <v>2600</v>
      </c>
      <c r="E47" s="26">
        <f t="shared" si="3"/>
        <v>165968.04</v>
      </c>
      <c r="F47" s="26">
        <f t="shared" si="3"/>
        <v>602</v>
      </c>
      <c r="G47" s="26">
        <f t="shared" si="3"/>
        <v>39142.32</v>
      </c>
      <c r="H47" s="26">
        <f t="shared" si="3"/>
        <v>107</v>
      </c>
      <c r="I47" s="26">
        <f t="shared" si="3"/>
        <v>9457.07</v>
      </c>
      <c r="J47" s="26">
        <f t="shared" si="3"/>
        <v>55</v>
      </c>
      <c r="K47" s="26">
        <f t="shared" si="3"/>
        <v>13049.85</v>
      </c>
      <c r="L47" s="26">
        <f t="shared" si="3"/>
        <v>21</v>
      </c>
      <c r="M47" s="26">
        <f t="shared" si="3"/>
        <v>28259</v>
      </c>
      <c r="N47" s="26">
        <f t="shared" si="3"/>
        <v>13</v>
      </c>
      <c r="O47" s="26">
        <f t="shared" si="3"/>
        <v>133927</v>
      </c>
      <c r="P47" s="26">
        <f t="shared" si="3"/>
        <v>3398</v>
      </c>
      <c r="Q47" s="26">
        <f t="shared" si="3"/>
        <v>389803.31</v>
      </c>
      <c r="R47" s="26">
        <f t="shared" si="3"/>
        <v>6289835</v>
      </c>
      <c r="S47" s="26">
        <f t="shared" si="2"/>
        <v>16.135919933568548</v>
      </c>
      <c r="T47" s="29"/>
    </row>
    <row r="48" spans="1:20" x14ac:dyDescent="0.2">
      <c r="B48" s="5" t="s">
        <v>110</v>
      </c>
    </row>
    <row r="51" spans="1:20" x14ac:dyDescent="0.2">
      <c r="P51" s="2" t="s">
        <v>124</v>
      </c>
    </row>
    <row r="52" spans="1:20" x14ac:dyDescent="0.2">
      <c r="A52" s="6" t="s">
        <v>109</v>
      </c>
    </row>
    <row r="53" spans="1:20" x14ac:dyDescent="0.2">
      <c r="A53" s="6"/>
    </row>
    <row r="54" spans="1:20" x14ac:dyDescent="0.2">
      <c r="A54" s="6"/>
    </row>
    <row r="55" spans="1:20" x14ac:dyDescent="0.2">
      <c r="A55" s="4" t="s">
        <v>140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 t="s">
        <v>89</v>
      </c>
      <c r="Q55" s="4"/>
      <c r="R55" s="4"/>
      <c r="S55" s="4"/>
    </row>
    <row r="56" spans="1:20" x14ac:dyDescent="0.2">
      <c r="A56" s="67" t="s">
        <v>1</v>
      </c>
      <c r="B56" s="68" t="s">
        <v>2</v>
      </c>
      <c r="C56" s="68" t="s">
        <v>3</v>
      </c>
      <c r="D56" s="72" t="s">
        <v>96</v>
      </c>
      <c r="E56" s="72"/>
      <c r="F56" s="72"/>
      <c r="G56" s="72"/>
      <c r="H56" s="72"/>
      <c r="I56" s="72"/>
      <c r="J56" s="72" t="s">
        <v>98</v>
      </c>
      <c r="K56" s="72"/>
      <c r="L56" s="72"/>
      <c r="M56" s="72"/>
      <c r="N56" s="72"/>
      <c r="O56" s="72"/>
      <c r="P56" s="67" t="s">
        <v>4</v>
      </c>
      <c r="Q56" s="67"/>
      <c r="R56" s="62" t="s">
        <v>5</v>
      </c>
      <c r="S56" s="62" t="s">
        <v>80</v>
      </c>
    </row>
    <row r="57" spans="1:20" x14ac:dyDescent="0.2">
      <c r="A57" s="67"/>
      <c r="B57" s="68"/>
      <c r="C57" s="68"/>
      <c r="D57" s="67" t="s">
        <v>95</v>
      </c>
      <c r="E57" s="67"/>
      <c r="F57" s="67" t="s">
        <v>99</v>
      </c>
      <c r="G57" s="67"/>
      <c r="H57" s="67" t="s">
        <v>100</v>
      </c>
      <c r="I57" s="67"/>
      <c r="J57" s="67" t="s">
        <v>97</v>
      </c>
      <c r="K57" s="67"/>
      <c r="L57" s="67" t="s">
        <v>99</v>
      </c>
      <c r="M57" s="67"/>
      <c r="N57" s="67" t="s">
        <v>101</v>
      </c>
      <c r="O57" s="67"/>
      <c r="P57" s="67"/>
      <c r="Q57" s="67"/>
      <c r="R57" s="63"/>
      <c r="S57" s="63"/>
    </row>
    <row r="58" spans="1:20" ht="25.5" x14ac:dyDescent="0.2">
      <c r="A58" s="67"/>
      <c r="B58" s="68"/>
      <c r="C58" s="68"/>
      <c r="D58" s="27" t="s">
        <v>7</v>
      </c>
      <c r="E58" s="27" t="s">
        <v>8</v>
      </c>
      <c r="F58" s="27" t="s">
        <v>7</v>
      </c>
      <c r="G58" s="27" t="s">
        <v>8</v>
      </c>
      <c r="H58" s="27" t="s">
        <v>7</v>
      </c>
      <c r="I58" s="27" t="s">
        <v>8</v>
      </c>
      <c r="J58" s="27" t="s">
        <v>7</v>
      </c>
      <c r="K58" s="27" t="s">
        <v>8</v>
      </c>
      <c r="L58" s="27" t="s">
        <v>7</v>
      </c>
      <c r="M58" s="27" t="s">
        <v>8</v>
      </c>
      <c r="N58" s="27" t="s">
        <v>7</v>
      </c>
      <c r="O58" s="27" t="s">
        <v>8</v>
      </c>
      <c r="P58" s="27" t="s">
        <v>7</v>
      </c>
      <c r="Q58" s="27" t="s">
        <v>8</v>
      </c>
      <c r="R58" s="27" t="s">
        <v>9</v>
      </c>
      <c r="S58" s="28" t="s">
        <v>136</v>
      </c>
    </row>
    <row r="59" spans="1:20" x14ac:dyDescent="0.2">
      <c r="A59" s="23">
        <v>1</v>
      </c>
      <c r="B59" s="69" t="s">
        <v>88</v>
      </c>
      <c r="C59" s="23" t="s">
        <v>44</v>
      </c>
      <c r="D59" s="24">
        <v>112</v>
      </c>
      <c r="E59" s="24">
        <v>2296.77</v>
      </c>
      <c r="F59" s="24">
        <v>139</v>
      </c>
      <c r="G59" s="24">
        <v>5528.43</v>
      </c>
      <c r="H59" s="24">
        <v>0</v>
      </c>
      <c r="I59" s="24">
        <v>0</v>
      </c>
      <c r="J59" s="24">
        <v>1</v>
      </c>
      <c r="K59" s="24">
        <v>985</v>
      </c>
      <c r="L59" s="24">
        <v>0</v>
      </c>
      <c r="M59" s="24">
        <v>0</v>
      </c>
      <c r="N59" s="24">
        <v>0</v>
      </c>
      <c r="O59" s="24">
        <v>0</v>
      </c>
      <c r="P59" s="24">
        <v>252</v>
      </c>
      <c r="Q59" s="24">
        <v>8810.2000000000007</v>
      </c>
      <c r="R59" s="24">
        <v>849891</v>
      </c>
      <c r="S59" s="24">
        <f>R59/Q59</f>
        <v>96.466709041792456</v>
      </c>
      <c r="T59" s="29"/>
    </row>
    <row r="60" spans="1:20" x14ac:dyDescent="0.2">
      <c r="A60" s="23">
        <v>2</v>
      </c>
      <c r="B60" s="70"/>
      <c r="C60" s="23" t="s">
        <v>45</v>
      </c>
      <c r="D60" s="24">
        <v>119</v>
      </c>
      <c r="E60" s="24">
        <v>3160.9</v>
      </c>
      <c r="F60" s="24">
        <v>105</v>
      </c>
      <c r="G60" s="24">
        <v>3465.6</v>
      </c>
      <c r="H60" s="24">
        <v>6</v>
      </c>
      <c r="I60" s="24">
        <v>189.77</v>
      </c>
      <c r="J60" s="24">
        <v>5</v>
      </c>
      <c r="K60" s="24">
        <v>1328.8</v>
      </c>
      <c r="L60" s="24">
        <v>0</v>
      </c>
      <c r="M60" s="24">
        <v>0</v>
      </c>
      <c r="N60" s="24">
        <v>0</v>
      </c>
      <c r="O60" s="24">
        <v>0</v>
      </c>
      <c r="P60" s="24">
        <v>235</v>
      </c>
      <c r="Q60" s="24">
        <v>8145.07</v>
      </c>
      <c r="R60" s="24">
        <v>194016</v>
      </c>
      <c r="S60" s="24">
        <f t="shared" ref="S60:S72" si="4">R60/Q60</f>
        <v>23.820053111882402</v>
      </c>
      <c r="T60" s="29"/>
    </row>
    <row r="61" spans="1:20" x14ac:dyDescent="0.2">
      <c r="A61" s="23">
        <v>3</v>
      </c>
      <c r="B61" s="70"/>
      <c r="C61" s="23" t="s">
        <v>46</v>
      </c>
      <c r="D61" s="24">
        <v>127</v>
      </c>
      <c r="E61" s="24">
        <v>1232</v>
      </c>
      <c r="F61" s="24">
        <v>3</v>
      </c>
      <c r="G61" s="24">
        <v>1280</v>
      </c>
      <c r="H61" s="24">
        <v>0</v>
      </c>
      <c r="I61" s="24">
        <v>0</v>
      </c>
      <c r="J61" s="24">
        <v>18</v>
      </c>
      <c r="K61" s="24">
        <v>893</v>
      </c>
      <c r="L61" s="24">
        <v>2</v>
      </c>
      <c r="M61" s="24">
        <v>2250</v>
      </c>
      <c r="N61" s="24">
        <v>0</v>
      </c>
      <c r="O61" s="24">
        <v>0</v>
      </c>
      <c r="P61" s="24">
        <v>150</v>
      </c>
      <c r="Q61" s="24">
        <v>5655</v>
      </c>
      <c r="R61" s="24">
        <v>191599</v>
      </c>
      <c r="S61" s="24">
        <f t="shared" si="4"/>
        <v>33.881343943412908</v>
      </c>
      <c r="T61" s="29"/>
    </row>
    <row r="62" spans="1:20" x14ac:dyDescent="0.2">
      <c r="A62" s="23">
        <v>4</v>
      </c>
      <c r="B62" s="70"/>
      <c r="C62" s="23" t="s">
        <v>47</v>
      </c>
      <c r="D62" s="24">
        <v>93</v>
      </c>
      <c r="E62" s="24">
        <v>988.87</v>
      </c>
      <c r="F62" s="24">
        <v>91</v>
      </c>
      <c r="G62" s="24">
        <v>1594.36</v>
      </c>
      <c r="H62" s="24">
        <v>21</v>
      </c>
      <c r="I62" s="24">
        <v>920.5</v>
      </c>
      <c r="J62" s="24">
        <v>1</v>
      </c>
      <c r="K62" s="24">
        <v>5</v>
      </c>
      <c r="L62" s="24">
        <v>5</v>
      </c>
      <c r="M62" s="24">
        <v>2126</v>
      </c>
      <c r="N62" s="24">
        <v>7</v>
      </c>
      <c r="O62" s="24">
        <v>123</v>
      </c>
      <c r="P62" s="24">
        <v>218</v>
      </c>
      <c r="Q62" s="24">
        <v>5757.73</v>
      </c>
      <c r="R62" s="24">
        <v>163443</v>
      </c>
      <c r="S62" s="24">
        <f t="shared" si="4"/>
        <v>28.386707956086862</v>
      </c>
      <c r="T62" s="29"/>
    </row>
    <row r="63" spans="1:20" x14ac:dyDescent="0.2">
      <c r="A63" s="23">
        <v>5</v>
      </c>
      <c r="B63" s="70"/>
      <c r="C63" s="23" t="s">
        <v>48</v>
      </c>
      <c r="D63" s="24">
        <v>77</v>
      </c>
      <c r="E63" s="24">
        <v>2074.2800000000002</v>
      </c>
      <c r="F63" s="24">
        <v>22</v>
      </c>
      <c r="G63" s="24">
        <v>432.04</v>
      </c>
      <c r="H63" s="24">
        <v>0</v>
      </c>
      <c r="I63" s="24">
        <v>0</v>
      </c>
      <c r="J63" s="24">
        <v>1</v>
      </c>
      <c r="K63" s="24">
        <v>700</v>
      </c>
      <c r="L63" s="24">
        <v>0</v>
      </c>
      <c r="M63" s="24">
        <v>0</v>
      </c>
      <c r="N63" s="24">
        <v>0</v>
      </c>
      <c r="O63" s="24">
        <v>0</v>
      </c>
      <c r="P63" s="24">
        <v>100</v>
      </c>
      <c r="Q63" s="24">
        <v>3206.32</v>
      </c>
      <c r="R63" s="24">
        <v>159071</v>
      </c>
      <c r="S63" s="24">
        <f t="shared" si="4"/>
        <v>49.611704383841911</v>
      </c>
      <c r="T63" s="29"/>
    </row>
    <row r="64" spans="1:20" x14ac:dyDescent="0.2">
      <c r="A64" s="23">
        <v>6</v>
      </c>
      <c r="B64" s="70"/>
      <c r="C64" s="23" t="s">
        <v>49</v>
      </c>
      <c r="D64" s="24">
        <v>142</v>
      </c>
      <c r="E64" s="24">
        <v>2565.34</v>
      </c>
      <c r="F64" s="24">
        <v>49</v>
      </c>
      <c r="G64" s="24">
        <v>1448</v>
      </c>
      <c r="H64" s="24">
        <v>39</v>
      </c>
      <c r="I64" s="24">
        <v>1603.2</v>
      </c>
      <c r="J64" s="24">
        <v>0</v>
      </c>
      <c r="K64" s="24">
        <v>0</v>
      </c>
      <c r="L64" s="24">
        <v>1</v>
      </c>
      <c r="M64" s="24">
        <v>1700</v>
      </c>
      <c r="N64" s="24">
        <v>0</v>
      </c>
      <c r="O64" s="24">
        <v>0</v>
      </c>
      <c r="P64" s="24">
        <v>231</v>
      </c>
      <c r="Q64" s="24">
        <v>7316.54</v>
      </c>
      <c r="R64" s="24">
        <v>618116</v>
      </c>
      <c r="S64" s="24">
        <f t="shared" si="4"/>
        <v>84.482009255741104</v>
      </c>
      <c r="T64" s="29"/>
    </row>
    <row r="65" spans="1:20" x14ac:dyDescent="0.2">
      <c r="A65" s="23">
        <v>7</v>
      </c>
      <c r="B65" s="70"/>
      <c r="C65" s="23" t="s">
        <v>50</v>
      </c>
      <c r="D65" s="24">
        <v>14</v>
      </c>
      <c r="E65" s="24">
        <v>419</v>
      </c>
      <c r="F65" s="24">
        <v>13</v>
      </c>
      <c r="G65" s="24">
        <v>411.73</v>
      </c>
      <c r="H65" s="24">
        <v>23</v>
      </c>
      <c r="I65" s="24">
        <v>1028</v>
      </c>
      <c r="J65" s="24">
        <v>1</v>
      </c>
      <c r="K65" s="24">
        <v>993</v>
      </c>
      <c r="L65" s="24">
        <v>0</v>
      </c>
      <c r="M65" s="24">
        <v>0</v>
      </c>
      <c r="N65" s="24">
        <v>3</v>
      </c>
      <c r="O65" s="24">
        <v>29175</v>
      </c>
      <c r="P65" s="24">
        <v>54</v>
      </c>
      <c r="Q65" s="24">
        <v>32026.73</v>
      </c>
      <c r="R65" s="24">
        <v>233857</v>
      </c>
      <c r="S65" s="24">
        <f t="shared" si="4"/>
        <v>7.3019318550473304</v>
      </c>
      <c r="T65" s="29"/>
    </row>
    <row r="66" spans="1:20" x14ac:dyDescent="0.2">
      <c r="A66" s="23">
        <v>8</v>
      </c>
      <c r="B66" s="70"/>
      <c r="C66" s="23" t="s">
        <v>51</v>
      </c>
      <c r="D66" s="24">
        <v>227</v>
      </c>
      <c r="E66" s="24">
        <v>9153.7999999999993</v>
      </c>
      <c r="F66" s="24">
        <v>46</v>
      </c>
      <c r="G66" s="24">
        <v>3285.46</v>
      </c>
      <c r="H66" s="24">
        <v>0</v>
      </c>
      <c r="I66" s="24">
        <v>0</v>
      </c>
      <c r="J66" s="24">
        <v>9</v>
      </c>
      <c r="K66" s="24">
        <v>1985</v>
      </c>
      <c r="L66" s="24">
        <v>0</v>
      </c>
      <c r="M66" s="24">
        <v>0</v>
      </c>
      <c r="N66" s="24">
        <v>0</v>
      </c>
      <c r="O66" s="24">
        <v>0</v>
      </c>
      <c r="P66" s="24">
        <v>282</v>
      </c>
      <c r="Q66" s="24">
        <v>14424.26</v>
      </c>
      <c r="R66" s="24">
        <v>707221</v>
      </c>
      <c r="S66" s="24">
        <f t="shared" si="4"/>
        <v>49.029967568526914</v>
      </c>
      <c r="T66" s="29"/>
    </row>
    <row r="67" spans="1:20" x14ac:dyDescent="0.2">
      <c r="A67" s="23">
        <v>9</v>
      </c>
      <c r="B67" s="70"/>
      <c r="C67" s="23" t="s">
        <v>52</v>
      </c>
      <c r="D67" s="24">
        <v>412</v>
      </c>
      <c r="E67" s="24">
        <v>42306.86</v>
      </c>
      <c r="F67" s="24">
        <v>4</v>
      </c>
      <c r="G67" s="24">
        <v>2664</v>
      </c>
      <c r="H67" s="24">
        <v>3</v>
      </c>
      <c r="I67" s="24">
        <v>4298.1000000000004</v>
      </c>
      <c r="J67" s="24">
        <v>0</v>
      </c>
      <c r="K67" s="24">
        <v>0</v>
      </c>
      <c r="L67" s="24">
        <v>2</v>
      </c>
      <c r="M67" s="24">
        <v>1545</v>
      </c>
      <c r="N67" s="24">
        <v>2</v>
      </c>
      <c r="O67" s="24">
        <v>45056</v>
      </c>
      <c r="P67" s="24">
        <v>423</v>
      </c>
      <c r="Q67" s="24">
        <v>95869.96</v>
      </c>
      <c r="R67" s="24">
        <v>914973</v>
      </c>
      <c r="S67" s="24">
        <f t="shared" si="4"/>
        <v>9.5438967534773145</v>
      </c>
      <c r="T67" s="29"/>
    </row>
    <row r="68" spans="1:20" x14ac:dyDescent="0.2">
      <c r="A68" s="23">
        <v>10</v>
      </c>
      <c r="B68" s="70"/>
      <c r="C68" s="23" t="s">
        <v>53</v>
      </c>
      <c r="D68" s="24">
        <v>655</v>
      </c>
      <c r="E68" s="24">
        <v>32725.23</v>
      </c>
      <c r="F68" s="24">
        <v>29</v>
      </c>
      <c r="G68" s="24">
        <v>3049.99</v>
      </c>
      <c r="H68" s="24">
        <v>0</v>
      </c>
      <c r="I68" s="24">
        <v>0</v>
      </c>
      <c r="J68" s="24">
        <v>6</v>
      </c>
      <c r="K68" s="24">
        <v>720.8</v>
      </c>
      <c r="L68" s="24">
        <v>0</v>
      </c>
      <c r="M68" s="24">
        <v>0</v>
      </c>
      <c r="N68" s="24">
        <v>0</v>
      </c>
      <c r="O68" s="24">
        <v>0</v>
      </c>
      <c r="P68" s="24">
        <v>690</v>
      </c>
      <c r="Q68" s="24">
        <v>36496.019999999997</v>
      </c>
      <c r="R68" s="24">
        <v>306290</v>
      </c>
      <c r="S68" s="24">
        <f t="shared" si="4"/>
        <v>8.3924219682036565</v>
      </c>
      <c r="T68" s="29"/>
    </row>
    <row r="69" spans="1:20" x14ac:dyDescent="0.2">
      <c r="A69" s="23">
        <v>11</v>
      </c>
      <c r="B69" s="70"/>
      <c r="C69" s="23" t="s">
        <v>54</v>
      </c>
      <c r="D69" s="24">
        <v>213</v>
      </c>
      <c r="E69" s="24">
        <v>18767</v>
      </c>
      <c r="F69" s="24">
        <v>25</v>
      </c>
      <c r="G69" s="24">
        <v>9905.6</v>
      </c>
      <c r="H69" s="24">
        <v>0</v>
      </c>
      <c r="I69" s="24">
        <v>0</v>
      </c>
      <c r="J69" s="24">
        <v>8</v>
      </c>
      <c r="K69" s="24">
        <v>3652</v>
      </c>
      <c r="L69" s="24">
        <v>0</v>
      </c>
      <c r="M69" s="24">
        <v>0</v>
      </c>
      <c r="N69" s="24">
        <v>0</v>
      </c>
      <c r="O69" s="24">
        <v>0</v>
      </c>
      <c r="P69" s="24">
        <v>246</v>
      </c>
      <c r="Q69" s="24">
        <v>32324.6</v>
      </c>
      <c r="R69" s="24">
        <v>630761</v>
      </c>
      <c r="S69" s="24">
        <f t="shared" si="4"/>
        <v>19.513342779183656</v>
      </c>
      <c r="T69" s="29"/>
    </row>
    <row r="70" spans="1:20" x14ac:dyDescent="0.2">
      <c r="A70" s="23">
        <v>12</v>
      </c>
      <c r="B70" s="70"/>
      <c r="C70" s="25" t="s">
        <v>55</v>
      </c>
      <c r="D70" s="24">
        <v>310</v>
      </c>
      <c r="E70" s="24">
        <v>44231</v>
      </c>
      <c r="F70" s="24">
        <v>15</v>
      </c>
      <c r="G70" s="24">
        <v>3864.71</v>
      </c>
      <c r="H70" s="24">
        <v>0</v>
      </c>
      <c r="I70" s="24">
        <v>0</v>
      </c>
      <c r="J70" s="24">
        <v>0</v>
      </c>
      <c r="K70" s="24">
        <v>0</v>
      </c>
      <c r="L70" s="24">
        <v>6</v>
      </c>
      <c r="M70" s="24">
        <v>8815</v>
      </c>
      <c r="N70" s="24">
        <v>0</v>
      </c>
      <c r="O70" s="24">
        <v>0</v>
      </c>
      <c r="P70" s="24">
        <v>331</v>
      </c>
      <c r="Q70" s="24">
        <v>56910.71</v>
      </c>
      <c r="R70" s="24">
        <v>358256</v>
      </c>
      <c r="S70" s="24">
        <f t="shared" si="4"/>
        <v>6.2950541295302767</v>
      </c>
      <c r="T70" s="29"/>
    </row>
    <row r="71" spans="1:20" x14ac:dyDescent="0.2">
      <c r="A71" s="23">
        <v>13</v>
      </c>
      <c r="B71" s="71"/>
      <c r="C71" s="23" t="s">
        <v>56</v>
      </c>
      <c r="D71" s="24">
        <v>97</v>
      </c>
      <c r="E71" s="24">
        <v>4850.09</v>
      </c>
      <c r="F71" s="24">
        <v>63</v>
      </c>
      <c r="G71" s="24">
        <v>3409.4</v>
      </c>
      <c r="H71" s="24">
        <v>15</v>
      </c>
      <c r="I71" s="24">
        <v>1417.5</v>
      </c>
      <c r="J71" s="24">
        <v>5</v>
      </c>
      <c r="K71" s="24">
        <v>1787.25</v>
      </c>
      <c r="L71" s="24">
        <v>5</v>
      </c>
      <c r="M71" s="24">
        <v>11823</v>
      </c>
      <c r="N71" s="24">
        <v>1</v>
      </c>
      <c r="O71" s="24">
        <v>59573</v>
      </c>
      <c r="P71" s="24">
        <v>186</v>
      </c>
      <c r="Q71" s="24">
        <v>82860.27</v>
      </c>
      <c r="R71" s="24">
        <v>2543672</v>
      </c>
      <c r="S71" s="24">
        <f t="shared" si="4"/>
        <v>30.698331057815764</v>
      </c>
      <c r="T71" s="29"/>
    </row>
    <row r="72" spans="1:20" x14ac:dyDescent="0.2">
      <c r="A72" s="64" t="s">
        <v>42</v>
      </c>
      <c r="B72" s="65"/>
      <c r="C72" s="66"/>
      <c r="D72" s="26">
        <f t="shared" ref="D72:R72" si="5">SUM(D59:D71)</f>
        <v>2598</v>
      </c>
      <c r="E72" s="26">
        <f t="shared" si="5"/>
        <v>164771.13999999998</v>
      </c>
      <c r="F72" s="26">
        <f t="shared" si="5"/>
        <v>604</v>
      </c>
      <c r="G72" s="26">
        <f t="shared" si="5"/>
        <v>40339.32</v>
      </c>
      <c r="H72" s="26">
        <f t="shared" si="5"/>
        <v>107</v>
      </c>
      <c r="I72" s="26">
        <f t="shared" si="5"/>
        <v>9457.07</v>
      </c>
      <c r="J72" s="26">
        <f t="shared" si="5"/>
        <v>55</v>
      </c>
      <c r="K72" s="26">
        <f t="shared" si="5"/>
        <v>13049.85</v>
      </c>
      <c r="L72" s="26">
        <f t="shared" si="5"/>
        <v>21</v>
      </c>
      <c r="M72" s="26">
        <f t="shared" si="5"/>
        <v>28259</v>
      </c>
      <c r="N72" s="26">
        <f t="shared" si="5"/>
        <v>13</v>
      </c>
      <c r="O72" s="26">
        <f t="shared" si="5"/>
        <v>133927</v>
      </c>
      <c r="P72" s="26">
        <f t="shared" si="5"/>
        <v>3398</v>
      </c>
      <c r="Q72" s="26">
        <f t="shared" si="5"/>
        <v>389803.41000000003</v>
      </c>
      <c r="R72" s="26">
        <f t="shared" si="5"/>
        <v>7871166</v>
      </c>
      <c r="S72" s="26">
        <f t="shared" si="4"/>
        <v>20.192655574767802</v>
      </c>
      <c r="T72" s="29"/>
    </row>
    <row r="73" spans="1:20" x14ac:dyDescent="0.2">
      <c r="B73" s="5" t="s">
        <v>110</v>
      </c>
    </row>
    <row r="76" spans="1:20" x14ac:dyDescent="0.2">
      <c r="P76" s="2" t="s">
        <v>125</v>
      </c>
    </row>
    <row r="77" spans="1:20" x14ac:dyDescent="0.2">
      <c r="A77" s="6" t="s">
        <v>109</v>
      </c>
    </row>
    <row r="78" spans="1:20" x14ac:dyDescent="0.2">
      <c r="A78" s="6"/>
    </row>
    <row r="79" spans="1:20" x14ac:dyDescent="0.2">
      <c r="A79" s="6"/>
    </row>
    <row r="80" spans="1:20" x14ac:dyDescent="0.2">
      <c r="A80" s="4" t="s">
        <v>139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 t="s">
        <v>89</v>
      </c>
      <c r="Q80" s="4"/>
      <c r="R80" s="4"/>
      <c r="S80" s="4"/>
    </row>
    <row r="81" spans="1:20" x14ac:dyDescent="0.2">
      <c r="A81" s="67" t="s">
        <v>1</v>
      </c>
      <c r="B81" s="68" t="s">
        <v>2</v>
      </c>
      <c r="C81" s="68" t="s">
        <v>3</v>
      </c>
      <c r="D81" s="72" t="s">
        <v>96</v>
      </c>
      <c r="E81" s="72"/>
      <c r="F81" s="72"/>
      <c r="G81" s="72"/>
      <c r="H81" s="72"/>
      <c r="I81" s="72"/>
      <c r="J81" s="72" t="s">
        <v>98</v>
      </c>
      <c r="K81" s="72"/>
      <c r="L81" s="72"/>
      <c r="M81" s="72"/>
      <c r="N81" s="72"/>
      <c r="O81" s="72"/>
      <c r="P81" s="67" t="s">
        <v>4</v>
      </c>
      <c r="Q81" s="67"/>
      <c r="R81" s="62" t="s">
        <v>5</v>
      </c>
      <c r="S81" s="62" t="s">
        <v>80</v>
      </c>
    </row>
    <row r="82" spans="1:20" x14ac:dyDescent="0.2">
      <c r="A82" s="67"/>
      <c r="B82" s="68"/>
      <c r="C82" s="68"/>
      <c r="D82" s="67" t="s">
        <v>95</v>
      </c>
      <c r="E82" s="67"/>
      <c r="F82" s="67" t="s">
        <v>99</v>
      </c>
      <c r="G82" s="67"/>
      <c r="H82" s="67" t="s">
        <v>100</v>
      </c>
      <c r="I82" s="67"/>
      <c r="J82" s="67" t="s">
        <v>97</v>
      </c>
      <c r="K82" s="67"/>
      <c r="L82" s="67" t="s">
        <v>99</v>
      </c>
      <c r="M82" s="67"/>
      <c r="N82" s="67" t="s">
        <v>101</v>
      </c>
      <c r="O82" s="67"/>
      <c r="P82" s="67"/>
      <c r="Q82" s="67"/>
      <c r="R82" s="63"/>
      <c r="S82" s="63"/>
    </row>
    <row r="83" spans="1:20" ht="25.5" x14ac:dyDescent="0.2">
      <c r="A83" s="67"/>
      <c r="B83" s="68"/>
      <c r="C83" s="68"/>
      <c r="D83" s="27" t="s">
        <v>7</v>
      </c>
      <c r="E83" s="27" t="s">
        <v>8</v>
      </c>
      <c r="F83" s="27" t="s">
        <v>7</v>
      </c>
      <c r="G83" s="27" t="s">
        <v>8</v>
      </c>
      <c r="H83" s="27" t="s">
        <v>7</v>
      </c>
      <c r="I83" s="27" t="s">
        <v>8</v>
      </c>
      <c r="J83" s="27" t="s">
        <v>7</v>
      </c>
      <c r="K83" s="27" t="s">
        <v>8</v>
      </c>
      <c r="L83" s="27" t="s">
        <v>7</v>
      </c>
      <c r="M83" s="27" t="s">
        <v>8</v>
      </c>
      <c r="N83" s="27" t="s">
        <v>7</v>
      </c>
      <c r="O83" s="27" t="s">
        <v>8</v>
      </c>
      <c r="P83" s="27" t="s">
        <v>7</v>
      </c>
      <c r="Q83" s="27" t="s">
        <v>8</v>
      </c>
      <c r="R83" s="27" t="s">
        <v>9</v>
      </c>
      <c r="S83" s="28" t="s">
        <v>136</v>
      </c>
    </row>
    <row r="84" spans="1:20" x14ac:dyDescent="0.2">
      <c r="A84" s="23">
        <v>1</v>
      </c>
      <c r="B84" s="69" t="s">
        <v>88</v>
      </c>
      <c r="C84" s="23" t="s">
        <v>44</v>
      </c>
      <c r="D84" s="24">
        <v>112</v>
      </c>
      <c r="E84" s="24">
        <v>2296.77</v>
      </c>
      <c r="F84" s="24">
        <v>139</v>
      </c>
      <c r="G84" s="24">
        <v>5528.43</v>
      </c>
      <c r="H84" s="24">
        <v>0</v>
      </c>
      <c r="I84" s="24">
        <v>0</v>
      </c>
      <c r="J84" s="24">
        <v>1</v>
      </c>
      <c r="K84" s="24">
        <v>985</v>
      </c>
      <c r="L84" s="24">
        <v>0</v>
      </c>
      <c r="M84" s="24">
        <v>0</v>
      </c>
      <c r="N84" s="24">
        <v>0</v>
      </c>
      <c r="O84" s="24">
        <v>0</v>
      </c>
      <c r="P84" s="24">
        <v>252</v>
      </c>
      <c r="Q84" s="24">
        <v>8810.2000000000007</v>
      </c>
      <c r="R84" s="24">
        <v>934880</v>
      </c>
      <c r="S84" s="24">
        <f>R84/Q84</f>
        <v>106.11336859549158</v>
      </c>
      <c r="T84" s="29"/>
    </row>
    <row r="85" spans="1:20" x14ac:dyDescent="0.2">
      <c r="A85" s="23">
        <v>2</v>
      </c>
      <c r="B85" s="70"/>
      <c r="C85" s="23" t="s">
        <v>45</v>
      </c>
      <c r="D85" s="24">
        <v>119</v>
      </c>
      <c r="E85" s="24">
        <v>3160.9</v>
      </c>
      <c r="F85" s="24">
        <v>105</v>
      </c>
      <c r="G85" s="24">
        <v>3465.6</v>
      </c>
      <c r="H85" s="24">
        <v>6</v>
      </c>
      <c r="I85" s="24">
        <v>189.77</v>
      </c>
      <c r="J85" s="24">
        <v>5</v>
      </c>
      <c r="K85" s="24">
        <v>1328.8</v>
      </c>
      <c r="L85" s="24">
        <v>0</v>
      </c>
      <c r="M85" s="24">
        <v>0</v>
      </c>
      <c r="N85" s="24">
        <v>0</v>
      </c>
      <c r="O85" s="24">
        <v>0</v>
      </c>
      <c r="P85" s="24">
        <v>235</v>
      </c>
      <c r="Q85" s="24">
        <v>8145.07</v>
      </c>
      <c r="R85" s="24">
        <v>213418</v>
      </c>
      <c r="S85" s="24">
        <f t="shared" ref="S85:S97" si="6">R85/Q85</f>
        <v>26.202107532531951</v>
      </c>
      <c r="T85" s="29"/>
    </row>
    <row r="86" spans="1:20" x14ac:dyDescent="0.2">
      <c r="A86" s="23">
        <v>3</v>
      </c>
      <c r="B86" s="70"/>
      <c r="C86" s="23" t="s">
        <v>46</v>
      </c>
      <c r="D86" s="24">
        <v>127</v>
      </c>
      <c r="E86" s="24">
        <v>1232</v>
      </c>
      <c r="F86" s="24">
        <v>3</v>
      </c>
      <c r="G86" s="24">
        <v>1280</v>
      </c>
      <c r="H86" s="24">
        <v>0</v>
      </c>
      <c r="I86" s="24">
        <v>0</v>
      </c>
      <c r="J86" s="24">
        <v>18</v>
      </c>
      <c r="K86" s="24">
        <v>893</v>
      </c>
      <c r="L86" s="24">
        <v>2</v>
      </c>
      <c r="M86" s="24">
        <v>2250</v>
      </c>
      <c r="N86" s="24">
        <v>0</v>
      </c>
      <c r="O86" s="24">
        <v>0</v>
      </c>
      <c r="P86" s="24">
        <v>150</v>
      </c>
      <c r="Q86" s="24">
        <v>5655</v>
      </c>
      <c r="R86" s="24">
        <v>215213</v>
      </c>
      <c r="S86" s="24">
        <f t="shared" si="6"/>
        <v>38.057117595048631</v>
      </c>
      <c r="T86" s="29"/>
    </row>
    <row r="87" spans="1:20" x14ac:dyDescent="0.2">
      <c r="A87" s="23">
        <v>4</v>
      </c>
      <c r="B87" s="70"/>
      <c r="C87" s="23" t="s">
        <v>47</v>
      </c>
      <c r="D87" s="24">
        <v>93</v>
      </c>
      <c r="E87" s="24">
        <v>988.87</v>
      </c>
      <c r="F87" s="24">
        <v>91</v>
      </c>
      <c r="G87" s="24">
        <v>1594.36</v>
      </c>
      <c r="H87" s="24">
        <v>21</v>
      </c>
      <c r="I87" s="24">
        <v>920.5</v>
      </c>
      <c r="J87" s="24">
        <v>1</v>
      </c>
      <c r="K87" s="24">
        <v>5</v>
      </c>
      <c r="L87" s="24">
        <v>5</v>
      </c>
      <c r="M87" s="24">
        <v>2126</v>
      </c>
      <c r="N87" s="24">
        <v>7</v>
      </c>
      <c r="O87" s="24">
        <v>123</v>
      </c>
      <c r="P87" s="24">
        <v>218</v>
      </c>
      <c r="Q87" s="24">
        <v>5757.73</v>
      </c>
      <c r="R87" s="24">
        <v>179788</v>
      </c>
      <c r="S87" s="24">
        <f t="shared" si="6"/>
        <v>31.225500327385969</v>
      </c>
      <c r="T87" s="29"/>
    </row>
    <row r="88" spans="1:20" x14ac:dyDescent="0.2">
      <c r="A88" s="23">
        <v>5</v>
      </c>
      <c r="B88" s="70"/>
      <c r="C88" s="23" t="s">
        <v>48</v>
      </c>
      <c r="D88" s="24">
        <v>77</v>
      </c>
      <c r="E88" s="24">
        <v>2074.2800000000002</v>
      </c>
      <c r="F88" s="24">
        <v>22</v>
      </c>
      <c r="G88" s="24">
        <v>432.04</v>
      </c>
      <c r="H88" s="24">
        <v>0</v>
      </c>
      <c r="I88" s="24">
        <v>0</v>
      </c>
      <c r="J88" s="24">
        <v>1</v>
      </c>
      <c r="K88" s="24">
        <v>700</v>
      </c>
      <c r="L88" s="24">
        <v>0</v>
      </c>
      <c r="M88" s="24">
        <v>0</v>
      </c>
      <c r="N88" s="24">
        <v>0</v>
      </c>
      <c r="O88" s="24">
        <v>0</v>
      </c>
      <c r="P88" s="24">
        <v>100</v>
      </c>
      <c r="Q88" s="24">
        <v>3206.32</v>
      </c>
      <c r="R88" s="24">
        <v>174981</v>
      </c>
      <c r="S88" s="24">
        <f t="shared" si="6"/>
        <v>54.573779285910327</v>
      </c>
      <c r="T88" s="29"/>
    </row>
    <row r="89" spans="1:20" x14ac:dyDescent="0.2">
      <c r="A89" s="23">
        <v>6</v>
      </c>
      <c r="B89" s="70"/>
      <c r="C89" s="23" t="s">
        <v>49</v>
      </c>
      <c r="D89" s="24">
        <v>145</v>
      </c>
      <c r="E89" s="24">
        <v>2613.34</v>
      </c>
      <c r="F89" s="24">
        <v>49</v>
      </c>
      <c r="G89" s="24">
        <v>1448</v>
      </c>
      <c r="H89" s="24">
        <v>39</v>
      </c>
      <c r="I89" s="24">
        <v>1603.2</v>
      </c>
      <c r="J89" s="24">
        <v>0</v>
      </c>
      <c r="K89" s="24">
        <v>0</v>
      </c>
      <c r="L89" s="24">
        <v>1</v>
      </c>
      <c r="M89" s="24">
        <v>1700</v>
      </c>
      <c r="N89" s="24">
        <v>0</v>
      </c>
      <c r="O89" s="24">
        <v>0</v>
      </c>
      <c r="P89" s="24">
        <f>D89+F89+H89+J89+L89+N89</f>
        <v>234</v>
      </c>
      <c r="Q89" s="24">
        <v>7364.54</v>
      </c>
      <c r="R89" s="24">
        <v>716951</v>
      </c>
      <c r="S89" s="24">
        <f t="shared" si="6"/>
        <v>97.35176942483848</v>
      </c>
      <c r="T89" s="29"/>
    </row>
    <row r="90" spans="1:20" x14ac:dyDescent="0.2">
      <c r="A90" s="23">
        <v>7</v>
      </c>
      <c r="B90" s="70"/>
      <c r="C90" s="23" t="s">
        <v>50</v>
      </c>
      <c r="D90" s="24">
        <v>14</v>
      </c>
      <c r="E90" s="24">
        <v>419</v>
      </c>
      <c r="F90" s="24">
        <v>13</v>
      </c>
      <c r="G90" s="24">
        <v>411.73</v>
      </c>
      <c r="H90" s="24">
        <v>23</v>
      </c>
      <c r="I90" s="24">
        <v>1028</v>
      </c>
      <c r="J90" s="24">
        <v>1</v>
      </c>
      <c r="K90" s="24">
        <v>993</v>
      </c>
      <c r="L90" s="24">
        <v>0</v>
      </c>
      <c r="M90" s="24">
        <v>0</v>
      </c>
      <c r="N90" s="24">
        <v>3</v>
      </c>
      <c r="O90" s="24">
        <v>16210</v>
      </c>
      <c r="P90" s="24">
        <v>54</v>
      </c>
      <c r="Q90" s="24">
        <v>19061.73</v>
      </c>
      <c r="R90" s="24">
        <v>257243</v>
      </c>
      <c r="S90" s="24">
        <f t="shared" si="6"/>
        <v>13.495259874103768</v>
      </c>
      <c r="T90" s="29"/>
    </row>
    <row r="91" spans="1:20" x14ac:dyDescent="0.2">
      <c r="A91" s="23">
        <v>8</v>
      </c>
      <c r="B91" s="70"/>
      <c r="C91" s="23" t="s">
        <v>51</v>
      </c>
      <c r="D91" s="24">
        <v>227</v>
      </c>
      <c r="E91" s="24">
        <v>9153.7999999999993</v>
      </c>
      <c r="F91" s="24">
        <v>46</v>
      </c>
      <c r="G91" s="24">
        <v>3285.46</v>
      </c>
      <c r="H91" s="24">
        <v>0</v>
      </c>
      <c r="I91" s="24">
        <v>0</v>
      </c>
      <c r="J91" s="24">
        <v>9</v>
      </c>
      <c r="K91" s="24">
        <v>1985</v>
      </c>
      <c r="L91" s="24">
        <v>0</v>
      </c>
      <c r="M91" s="24">
        <v>0</v>
      </c>
      <c r="N91" s="24">
        <v>0</v>
      </c>
      <c r="O91" s="24">
        <v>0</v>
      </c>
      <c r="P91" s="24">
        <v>282</v>
      </c>
      <c r="Q91" s="24">
        <v>14424.26</v>
      </c>
      <c r="R91" s="24">
        <v>808286</v>
      </c>
      <c r="S91" s="24">
        <f t="shared" si="6"/>
        <v>56.036566173931973</v>
      </c>
      <c r="T91" s="29"/>
    </row>
    <row r="92" spans="1:20" x14ac:dyDescent="0.2">
      <c r="A92" s="23">
        <v>9</v>
      </c>
      <c r="B92" s="70"/>
      <c r="C92" s="23" t="s">
        <v>52</v>
      </c>
      <c r="D92" s="24">
        <v>412</v>
      </c>
      <c r="E92" s="24">
        <v>42306.86</v>
      </c>
      <c r="F92" s="24">
        <v>4</v>
      </c>
      <c r="G92" s="24">
        <v>2664</v>
      </c>
      <c r="H92" s="24">
        <v>3</v>
      </c>
      <c r="I92" s="24">
        <v>4298.1000000000004</v>
      </c>
      <c r="J92" s="24">
        <v>0</v>
      </c>
      <c r="K92" s="24">
        <v>0</v>
      </c>
      <c r="L92" s="24">
        <v>2</v>
      </c>
      <c r="M92" s="24">
        <v>1545</v>
      </c>
      <c r="N92" s="24">
        <v>2</v>
      </c>
      <c r="O92" s="24">
        <v>45056</v>
      </c>
      <c r="P92" s="24">
        <v>423</v>
      </c>
      <c r="Q92" s="24">
        <v>95869.96</v>
      </c>
      <c r="R92" s="24">
        <v>1006470</v>
      </c>
      <c r="S92" s="24">
        <f t="shared" si="6"/>
        <v>10.49828329958623</v>
      </c>
      <c r="T92" s="29"/>
    </row>
    <row r="93" spans="1:20" x14ac:dyDescent="0.2">
      <c r="A93" s="23">
        <v>10</v>
      </c>
      <c r="B93" s="70"/>
      <c r="C93" s="23" t="s">
        <v>53</v>
      </c>
      <c r="D93" s="24">
        <v>655</v>
      </c>
      <c r="E93" s="24">
        <v>32725.23</v>
      </c>
      <c r="F93" s="24">
        <v>29</v>
      </c>
      <c r="G93" s="24">
        <v>3049.99</v>
      </c>
      <c r="H93" s="24">
        <v>0</v>
      </c>
      <c r="I93" s="24">
        <v>0</v>
      </c>
      <c r="J93" s="24">
        <v>6</v>
      </c>
      <c r="K93" s="24">
        <v>720.8</v>
      </c>
      <c r="L93" s="24">
        <v>0</v>
      </c>
      <c r="M93" s="24">
        <v>0</v>
      </c>
      <c r="N93" s="24">
        <v>0</v>
      </c>
      <c r="O93" s="24">
        <v>0</v>
      </c>
      <c r="P93" s="24">
        <v>690</v>
      </c>
      <c r="Q93" s="24">
        <v>36496.019999999997</v>
      </c>
      <c r="R93" s="24">
        <v>334946</v>
      </c>
      <c r="S93" s="24">
        <f t="shared" si="6"/>
        <v>9.1776034756666629</v>
      </c>
      <c r="T93" s="29"/>
    </row>
    <row r="94" spans="1:20" x14ac:dyDescent="0.2">
      <c r="A94" s="23">
        <v>11</v>
      </c>
      <c r="B94" s="70"/>
      <c r="C94" s="23" t="s">
        <v>54</v>
      </c>
      <c r="D94" s="24">
        <v>213</v>
      </c>
      <c r="E94" s="24">
        <v>18767</v>
      </c>
      <c r="F94" s="24">
        <v>25</v>
      </c>
      <c r="G94" s="24">
        <v>9905.6</v>
      </c>
      <c r="H94" s="24">
        <v>0</v>
      </c>
      <c r="I94" s="24">
        <v>0</v>
      </c>
      <c r="J94" s="24">
        <v>10</v>
      </c>
      <c r="K94" s="24">
        <v>4348</v>
      </c>
      <c r="L94" s="24">
        <v>1</v>
      </c>
      <c r="M94" s="24">
        <v>2446</v>
      </c>
      <c r="N94" s="24">
        <v>0</v>
      </c>
      <c r="O94" s="24">
        <v>0</v>
      </c>
      <c r="P94" s="24">
        <v>249</v>
      </c>
      <c r="Q94" s="24">
        <v>35466.6</v>
      </c>
      <c r="R94" s="24">
        <v>1556497</v>
      </c>
      <c r="S94" s="24">
        <f t="shared" si="6"/>
        <v>43.886276102022748</v>
      </c>
      <c r="T94" s="29"/>
    </row>
    <row r="95" spans="1:20" x14ac:dyDescent="0.2">
      <c r="A95" s="23">
        <v>12</v>
      </c>
      <c r="B95" s="70"/>
      <c r="C95" s="25" t="s">
        <v>55</v>
      </c>
      <c r="D95" s="24">
        <v>310</v>
      </c>
      <c r="E95" s="24">
        <v>44231</v>
      </c>
      <c r="F95" s="24">
        <v>15</v>
      </c>
      <c r="G95" s="24">
        <v>3864.71</v>
      </c>
      <c r="H95" s="24">
        <v>0</v>
      </c>
      <c r="I95" s="24">
        <v>0</v>
      </c>
      <c r="J95" s="24">
        <v>0</v>
      </c>
      <c r="K95" s="24">
        <v>0</v>
      </c>
      <c r="L95" s="24">
        <v>6</v>
      </c>
      <c r="M95" s="24">
        <v>8815</v>
      </c>
      <c r="N95" s="24">
        <v>0</v>
      </c>
      <c r="O95" s="24">
        <v>0</v>
      </c>
      <c r="P95" s="24">
        <v>331</v>
      </c>
      <c r="Q95" s="24">
        <v>56910.61</v>
      </c>
      <c r="R95" s="24">
        <v>358256</v>
      </c>
      <c r="S95" s="24">
        <f t="shared" si="6"/>
        <v>6.2950651908317274</v>
      </c>
      <c r="T95" s="29"/>
    </row>
    <row r="96" spans="1:20" x14ac:dyDescent="0.2">
      <c r="A96" s="23">
        <v>13</v>
      </c>
      <c r="B96" s="71"/>
      <c r="C96" s="23" t="s">
        <v>56</v>
      </c>
      <c r="D96" s="24">
        <v>97</v>
      </c>
      <c r="E96" s="24">
        <v>4850.09</v>
      </c>
      <c r="F96" s="24">
        <v>64</v>
      </c>
      <c r="G96" s="24">
        <v>3550.95</v>
      </c>
      <c r="H96" s="24">
        <v>15</v>
      </c>
      <c r="I96" s="24">
        <v>1417.5</v>
      </c>
      <c r="J96" s="24">
        <v>5</v>
      </c>
      <c r="K96" s="24">
        <v>1787.25</v>
      </c>
      <c r="L96" s="24">
        <v>5</v>
      </c>
      <c r="M96" s="24">
        <v>11823</v>
      </c>
      <c r="N96" s="24">
        <v>1</v>
      </c>
      <c r="O96" s="24">
        <v>59573</v>
      </c>
      <c r="P96" s="24">
        <v>187</v>
      </c>
      <c r="Q96" s="24">
        <v>83001.8</v>
      </c>
      <c r="R96" s="24">
        <v>2543672</v>
      </c>
      <c r="S96" s="24">
        <f t="shared" si="6"/>
        <v>30.645985990665263</v>
      </c>
      <c r="T96" s="29"/>
    </row>
    <row r="97" spans="1:20" x14ac:dyDescent="0.2">
      <c r="A97" s="64" t="s">
        <v>42</v>
      </c>
      <c r="B97" s="65"/>
      <c r="C97" s="66"/>
      <c r="D97" s="26">
        <f t="shared" ref="D97:R97" si="7">SUM(D84:D96)</f>
        <v>2601</v>
      </c>
      <c r="E97" s="26">
        <f t="shared" si="7"/>
        <v>164819.13999999998</v>
      </c>
      <c r="F97" s="26">
        <f t="shared" si="7"/>
        <v>605</v>
      </c>
      <c r="G97" s="26">
        <f t="shared" si="7"/>
        <v>40480.869999999995</v>
      </c>
      <c r="H97" s="26">
        <f t="shared" si="7"/>
        <v>107</v>
      </c>
      <c r="I97" s="26">
        <f t="shared" si="7"/>
        <v>9457.07</v>
      </c>
      <c r="J97" s="26">
        <f t="shared" si="7"/>
        <v>57</v>
      </c>
      <c r="K97" s="26">
        <f t="shared" si="7"/>
        <v>13745.85</v>
      </c>
      <c r="L97" s="26">
        <f t="shared" si="7"/>
        <v>22</v>
      </c>
      <c r="M97" s="26">
        <f t="shared" si="7"/>
        <v>30705</v>
      </c>
      <c r="N97" s="26">
        <f t="shared" si="7"/>
        <v>13</v>
      </c>
      <c r="O97" s="26">
        <f t="shared" si="7"/>
        <v>120962</v>
      </c>
      <c r="P97" s="26">
        <f t="shared" si="7"/>
        <v>3405</v>
      </c>
      <c r="Q97" s="26">
        <f t="shared" si="7"/>
        <v>380169.83999999997</v>
      </c>
      <c r="R97" s="26">
        <f t="shared" si="7"/>
        <v>9300601</v>
      </c>
      <c r="S97" s="26">
        <f t="shared" si="6"/>
        <v>24.464331520880247</v>
      </c>
      <c r="T97" s="29"/>
    </row>
    <row r="98" spans="1:20" x14ac:dyDescent="0.2">
      <c r="B98" s="5" t="s">
        <v>110</v>
      </c>
    </row>
    <row r="101" spans="1:20" x14ac:dyDescent="0.2">
      <c r="P101" s="2" t="s">
        <v>126</v>
      </c>
    </row>
    <row r="102" spans="1:20" x14ac:dyDescent="0.2">
      <c r="A102" s="6" t="s">
        <v>109</v>
      </c>
    </row>
    <row r="103" spans="1:20" x14ac:dyDescent="0.2">
      <c r="A103" s="6"/>
    </row>
    <row r="104" spans="1:20" x14ac:dyDescent="0.2">
      <c r="A104" s="6"/>
    </row>
    <row r="105" spans="1:20" x14ac:dyDescent="0.2">
      <c r="A105" s="4" t="s">
        <v>141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 t="s">
        <v>89</v>
      </c>
      <c r="Q105" s="4"/>
      <c r="R105" s="4"/>
      <c r="S105" s="4"/>
    </row>
    <row r="106" spans="1:20" x14ac:dyDescent="0.2">
      <c r="A106" s="67" t="s">
        <v>1</v>
      </c>
      <c r="B106" s="68" t="s">
        <v>2</v>
      </c>
      <c r="C106" s="68" t="s">
        <v>3</v>
      </c>
      <c r="D106" s="72" t="s">
        <v>96</v>
      </c>
      <c r="E106" s="72"/>
      <c r="F106" s="72"/>
      <c r="G106" s="72"/>
      <c r="H106" s="72"/>
      <c r="I106" s="72"/>
      <c r="J106" s="72" t="s">
        <v>98</v>
      </c>
      <c r="K106" s="72"/>
      <c r="L106" s="72"/>
      <c r="M106" s="72"/>
      <c r="N106" s="72"/>
      <c r="O106" s="72"/>
      <c r="P106" s="67" t="s">
        <v>4</v>
      </c>
      <c r="Q106" s="67"/>
      <c r="R106" s="62" t="s">
        <v>5</v>
      </c>
      <c r="S106" s="62" t="s">
        <v>80</v>
      </c>
    </row>
    <row r="107" spans="1:20" x14ac:dyDescent="0.2">
      <c r="A107" s="67"/>
      <c r="B107" s="68"/>
      <c r="C107" s="68"/>
      <c r="D107" s="67" t="s">
        <v>95</v>
      </c>
      <c r="E107" s="67"/>
      <c r="F107" s="67" t="s">
        <v>99</v>
      </c>
      <c r="G107" s="67"/>
      <c r="H107" s="67" t="s">
        <v>100</v>
      </c>
      <c r="I107" s="67"/>
      <c r="J107" s="67" t="s">
        <v>97</v>
      </c>
      <c r="K107" s="67"/>
      <c r="L107" s="67" t="s">
        <v>99</v>
      </c>
      <c r="M107" s="67"/>
      <c r="N107" s="67" t="s">
        <v>101</v>
      </c>
      <c r="O107" s="67"/>
      <c r="P107" s="67"/>
      <c r="Q107" s="67"/>
      <c r="R107" s="63"/>
      <c r="S107" s="63"/>
    </row>
    <row r="108" spans="1:20" ht="25.5" x14ac:dyDescent="0.2">
      <c r="A108" s="67"/>
      <c r="B108" s="68"/>
      <c r="C108" s="68"/>
      <c r="D108" s="27" t="s">
        <v>7</v>
      </c>
      <c r="E108" s="27" t="s">
        <v>8</v>
      </c>
      <c r="F108" s="27" t="s">
        <v>7</v>
      </c>
      <c r="G108" s="27" t="s">
        <v>8</v>
      </c>
      <c r="H108" s="27" t="s">
        <v>7</v>
      </c>
      <c r="I108" s="27" t="s">
        <v>8</v>
      </c>
      <c r="J108" s="27" t="s">
        <v>7</v>
      </c>
      <c r="K108" s="27" t="s">
        <v>8</v>
      </c>
      <c r="L108" s="27" t="s">
        <v>7</v>
      </c>
      <c r="M108" s="27" t="s">
        <v>8</v>
      </c>
      <c r="N108" s="27" t="s">
        <v>7</v>
      </c>
      <c r="O108" s="27" t="s">
        <v>8</v>
      </c>
      <c r="P108" s="27" t="s">
        <v>7</v>
      </c>
      <c r="Q108" s="27" t="s">
        <v>8</v>
      </c>
      <c r="R108" s="27" t="s">
        <v>9</v>
      </c>
      <c r="S108" s="28" t="s">
        <v>136</v>
      </c>
    </row>
    <row r="109" spans="1:20" x14ac:dyDescent="0.2">
      <c r="A109" s="23">
        <v>1</v>
      </c>
      <c r="B109" s="69" t="s">
        <v>88</v>
      </c>
      <c r="C109" s="23" t="s">
        <v>44</v>
      </c>
      <c r="D109" s="24">
        <v>113</v>
      </c>
      <c r="E109" s="24">
        <v>2326</v>
      </c>
      <c r="F109" s="24">
        <v>140</v>
      </c>
      <c r="G109" s="24">
        <v>5576</v>
      </c>
      <c r="H109" s="24">
        <v>0</v>
      </c>
      <c r="I109" s="24">
        <v>0</v>
      </c>
      <c r="J109" s="24">
        <v>1</v>
      </c>
      <c r="K109" s="24">
        <v>985</v>
      </c>
      <c r="L109" s="24">
        <v>0</v>
      </c>
      <c r="M109" s="24">
        <v>0</v>
      </c>
      <c r="N109" s="24">
        <v>0</v>
      </c>
      <c r="O109" s="24">
        <v>0</v>
      </c>
      <c r="P109" s="24">
        <v>254</v>
      </c>
      <c r="Q109" s="24">
        <v>8887</v>
      </c>
      <c r="R109" s="24">
        <v>1028368</v>
      </c>
      <c r="S109" s="24">
        <f>R109/Q109</f>
        <v>115.71598964780016</v>
      </c>
      <c r="T109" s="29"/>
    </row>
    <row r="110" spans="1:20" x14ac:dyDescent="0.2">
      <c r="A110" s="23">
        <v>2</v>
      </c>
      <c r="B110" s="70"/>
      <c r="C110" s="23" t="s">
        <v>45</v>
      </c>
      <c r="D110" s="24">
        <v>119</v>
      </c>
      <c r="E110" s="24">
        <v>3160.9</v>
      </c>
      <c r="F110" s="24">
        <v>105</v>
      </c>
      <c r="G110" s="24">
        <v>3465.6</v>
      </c>
      <c r="H110" s="24">
        <v>6</v>
      </c>
      <c r="I110" s="24">
        <v>189.77</v>
      </c>
      <c r="J110" s="24">
        <v>5</v>
      </c>
      <c r="K110" s="24">
        <v>1328.8</v>
      </c>
      <c r="L110" s="24">
        <v>0</v>
      </c>
      <c r="M110" s="24">
        <v>0</v>
      </c>
      <c r="N110" s="24">
        <v>0</v>
      </c>
      <c r="O110" s="24">
        <v>0</v>
      </c>
      <c r="P110" s="24">
        <v>235</v>
      </c>
      <c r="Q110" s="24">
        <v>8145.07</v>
      </c>
      <c r="R110" s="24">
        <v>234760</v>
      </c>
      <c r="S110" s="24">
        <f t="shared" ref="S110:S121" si="8">R110/Q110</f>
        <v>28.822342840515798</v>
      </c>
      <c r="T110" s="29"/>
    </row>
    <row r="111" spans="1:20" x14ac:dyDescent="0.2">
      <c r="A111" s="23">
        <v>3</v>
      </c>
      <c r="B111" s="70"/>
      <c r="C111" s="23" t="s">
        <v>46</v>
      </c>
      <c r="D111" s="24">
        <v>127</v>
      </c>
      <c r="E111" s="24">
        <v>1232</v>
      </c>
      <c r="F111" s="24">
        <v>3</v>
      </c>
      <c r="G111" s="24">
        <v>1280</v>
      </c>
      <c r="H111" s="24">
        <v>0</v>
      </c>
      <c r="I111" s="24">
        <v>0</v>
      </c>
      <c r="J111" s="24">
        <v>18</v>
      </c>
      <c r="K111" s="24">
        <v>893</v>
      </c>
      <c r="L111" s="24">
        <v>2</v>
      </c>
      <c r="M111" s="24">
        <v>2250</v>
      </c>
      <c r="N111" s="24">
        <v>0</v>
      </c>
      <c r="O111" s="24">
        <v>0</v>
      </c>
      <c r="P111" s="24">
        <v>150</v>
      </c>
      <c r="Q111" s="24">
        <v>5655</v>
      </c>
      <c r="R111" s="24">
        <v>236734</v>
      </c>
      <c r="S111" s="24">
        <f t="shared" si="8"/>
        <v>41.862776304155616</v>
      </c>
      <c r="T111" s="29"/>
    </row>
    <row r="112" spans="1:20" x14ac:dyDescent="0.2">
      <c r="A112" s="23">
        <v>4</v>
      </c>
      <c r="B112" s="70"/>
      <c r="C112" s="23" t="s">
        <v>47</v>
      </c>
      <c r="D112" s="24">
        <v>93</v>
      </c>
      <c r="E112" s="24">
        <v>988.87</v>
      </c>
      <c r="F112" s="24">
        <v>111</v>
      </c>
      <c r="G112" s="24">
        <v>1594.36</v>
      </c>
      <c r="H112" s="24">
        <v>21</v>
      </c>
      <c r="I112" s="24">
        <v>920.5</v>
      </c>
      <c r="J112" s="24">
        <v>1</v>
      </c>
      <c r="K112" s="24">
        <v>5</v>
      </c>
      <c r="L112" s="24">
        <v>5</v>
      </c>
      <c r="M112" s="24">
        <v>2126</v>
      </c>
      <c r="N112" s="24">
        <v>7</v>
      </c>
      <c r="O112" s="24">
        <v>123</v>
      </c>
      <c r="P112" s="24">
        <v>238</v>
      </c>
      <c r="Q112" s="24">
        <v>5757.73</v>
      </c>
      <c r="R112" s="24">
        <v>272586</v>
      </c>
      <c r="S112" s="24">
        <f t="shared" si="8"/>
        <v>47.342615926762811</v>
      </c>
      <c r="T112" s="29"/>
    </row>
    <row r="113" spans="1:20" x14ac:dyDescent="0.2">
      <c r="A113" s="23">
        <v>5</v>
      </c>
      <c r="B113" s="70"/>
      <c r="C113" s="23" t="s">
        <v>48</v>
      </c>
      <c r="D113" s="24">
        <v>77</v>
      </c>
      <c r="E113" s="24">
        <v>2074.2800000000002</v>
      </c>
      <c r="F113" s="24">
        <v>22</v>
      </c>
      <c r="G113" s="24">
        <v>432.04</v>
      </c>
      <c r="H113" s="24">
        <v>0</v>
      </c>
      <c r="I113" s="24">
        <v>0</v>
      </c>
      <c r="J113" s="24">
        <v>1</v>
      </c>
      <c r="K113" s="24">
        <v>700</v>
      </c>
      <c r="L113" s="24">
        <v>0</v>
      </c>
      <c r="M113" s="24">
        <v>0</v>
      </c>
      <c r="N113" s="24">
        <v>0</v>
      </c>
      <c r="O113" s="24">
        <v>0</v>
      </c>
      <c r="P113" s="24">
        <v>100</v>
      </c>
      <c r="Q113" s="24">
        <v>3206.32</v>
      </c>
      <c r="R113" s="24">
        <v>192480</v>
      </c>
      <c r="S113" s="24">
        <f t="shared" si="8"/>
        <v>60.031437910127494</v>
      </c>
      <c r="T113" s="29"/>
    </row>
    <row r="114" spans="1:20" x14ac:dyDescent="0.2">
      <c r="A114" s="23">
        <v>6</v>
      </c>
      <c r="B114" s="70"/>
      <c r="C114" s="23" t="s">
        <v>49</v>
      </c>
      <c r="D114" s="24">
        <v>145</v>
      </c>
      <c r="E114" s="24">
        <v>2613.34</v>
      </c>
      <c r="F114" s="24">
        <v>49</v>
      </c>
      <c r="G114" s="24">
        <v>1448</v>
      </c>
      <c r="H114" s="24">
        <v>39</v>
      </c>
      <c r="I114" s="24">
        <v>1603.2</v>
      </c>
      <c r="J114" s="24">
        <v>0</v>
      </c>
      <c r="K114" s="24">
        <v>0</v>
      </c>
      <c r="L114" s="24">
        <v>1</v>
      </c>
      <c r="M114" s="24">
        <v>1700</v>
      </c>
      <c r="N114" s="24">
        <v>0</v>
      </c>
      <c r="O114" s="24">
        <v>0</v>
      </c>
      <c r="P114" s="24">
        <v>234</v>
      </c>
      <c r="Q114" s="24">
        <v>7364.54</v>
      </c>
      <c r="R114" s="24">
        <v>828642</v>
      </c>
      <c r="S114" s="24">
        <f t="shared" si="8"/>
        <v>112.5178218870425</v>
      </c>
      <c r="T114" s="29"/>
    </row>
    <row r="115" spans="1:20" x14ac:dyDescent="0.2">
      <c r="A115" s="23">
        <v>7</v>
      </c>
      <c r="B115" s="70"/>
      <c r="C115" s="23" t="s">
        <v>50</v>
      </c>
      <c r="D115" s="24">
        <v>14</v>
      </c>
      <c r="E115" s="24">
        <v>419</v>
      </c>
      <c r="F115" s="24">
        <v>13</v>
      </c>
      <c r="G115" s="24">
        <v>411.73</v>
      </c>
      <c r="H115" s="24">
        <v>23</v>
      </c>
      <c r="I115" s="24">
        <v>1028</v>
      </c>
      <c r="J115" s="24">
        <v>1</v>
      </c>
      <c r="K115" s="24">
        <v>993</v>
      </c>
      <c r="L115" s="24">
        <v>0</v>
      </c>
      <c r="M115" s="24">
        <v>0</v>
      </c>
      <c r="N115" s="24">
        <v>3</v>
      </c>
      <c r="O115" s="24">
        <v>16210</v>
      </c>
      <c r="P115" s="24">
        <v>54</v>
      </c>
      <c r="Q115" s="24">
        <v>19061.73</v>
      </c>
      <c r="R115" s="24">
        <v>282967</v>
      </c>
      <c r="S115" s="24">
        <f t="shared" si="8"/>
        <v>14.8447701231735</v>
      </c>
      <c r="T115" s="29"/>
    </row>
    <row r="116" spans="1:20" x14ac:dyDescent="0.2">
      <c r="A116" s="23">
        <v>8</v>
      </c>
      <c r="B116" s="70"/>
      <c r="C116" s="23" t="s">
        <v>51</v>
      </c>
      <c r="D116" s="24">
        <v>227</v>
      </c>
      <c r="E116" s="24">
        <v>9153.7999999999993</v>
      </c>
      <c r="F116" s="24">
        <v>46</v>
      </c>
      <c r="G116" s="24">
        <v>3285.46</v>
      </c>
      <c r="H116" s="24">
        <v>0</v>
      </c>
      <c r="I116" s="24">
        <v>0</v>
      </c>
      <c r="J116" s="24">
        <v>10</v>
      </c>
      <c r="K116" s="24">
        <v>2083.1799999999998</v>
      </c>
      <c r="L116" s="24">
        <v>0</v>
      </c>
      <c r="M116" s="24">
        <v>0</v>
      </c>
      <c r="N116" s="24">
        <v>0</v>
      </c>
      <c r="O116" s="24">
        <v>0</v>
      </c>
      <c r="P116" s="24">
        <v>283</v>
      </c>
      <c r="Q116" s="24">
        <v>14522.44</v>
      </c>
      <c r="R116" s="24">
        <v>947656</v>
      </c>
      <c r="S116" s="24">
        <f t="shared" si="8"/>
        <v>65.254599089409211</v>
      </c>
      <c r="T116" s="29"/>
    </row>
    <row r="117" spans="1:20" x14ac:dyDescent="0.2">
      <c r="A117" s="23">
        <v>9</v>
      </c>
      <c r="B117" s="70"/>
      <c r="C117" s="23" t="s">
        <v>52</v>
      </c>
      <c r="D117" s="24">
        <v>412</v>
      </c>
      <c r="E117" s="24">
        <v>42306.86</v>
      </c>
      <c r="F117" s="24">
        <v>4</v>
      </c>
      <c r="G117" s="24">
        <v>2664</v>
      </c>
      <c r="H117" s="24">
        <v>3</v>
      </c>
      <c r="I117" s="24">
        <v>4298.1000000000004</v>
      </c>
      <c r="J117" s="24">
        <v>0</v>
      </c>
      <c r="K117" s="24">
        <v>0</v>
      </c>
      <c r="L117" s="24">
        <v>2</v>
      </c>
      <c r="M117" s="24">
        <v>1545</v>
      </c>
      <c r="N117" s="24">
        <v>2</v>
      </c>
      <c r="O117" s="24">
        <v>45056</v>
      </c>
      <c r="P117" s="24">
        <v>423</v>
      </c>
      <c r="Q117" s="24">
        <v>95869.96</v>
      </c>
      <c r="R117" s="24">
        <v>1107117</v>
      </c>
      <c r="S117" s="24">
        <f t="shared" si="8"/>
        <v>11.548111629544854</v>
      </c>
      <c r="T117" s="29"/>
    </row>
    <row r="118" spans="1:20" x14ac:dyDescent="0.2">
      <c r="A118" s="23">
        <v>10</v>
      </c>
      <c r="B118" s="70"/>
      <c r="C118" s="23" t="s">
        <v>53</v>
      </c>
      <c r="D118" s="24">
        <v>655</v>
      </c>
      <c r="E118" s="24">
        <v>32725.23</v>
      </c>
      <c r="F118" s="24">
        <v>29</v>
      </c>
      <c r="G118" s="24">
        <v>3049.99</v>
      </c>
      <c r="H118" s="24">
        <v>0</v>
      </c>
      <c r="I118" s="24">
        <v>0</v>
      </c>
      <c r="J118" s="24">
        <v>6</v>
      </c>
      <c r="K118" s="24">
        <v>720.8</v>
      </c>
      <c r="L118" s="24">
        <v>0</v>
      </c>
      <c r="M118" s="24">
        <v>0</v>
      </c>
      <c r="N118" s="24">
        <v>0</v>
      </c>
      <c r="O118" s="24">
        <v>0</v>
      </c>
      <c r="P118" s="24">
        <v>690</v>
      </c>
      <c r="Q118" s="24">
        <v>36496.019999999997</v>
      </c>
      <c r="R118" s="24">
        <v>374491</v>
      </c>
      <c r="S118" s="24">
        <f t="shared" si="8"/>
        <v>10.261146283896164</v>
      </c>
      <c r="T118" s="29"/>
    </row>
    <row r="119" spans="1:20" x14ac:dyDescent="0.2">
      <c r="A119" s="23">
        <v>11</v>
      </c>
      <c r="B119" s="70"/>
      <c r="C119" s="23" t="s">
        <v>54</v>
      </c>
      <c r="D119" s="24">
        <v>213</v>
      </c>
      <c r="E119" s="24">
        <v>18767</v>
      </c>
      <c r="F119" s="24">
        <v>25</v>
      </c>
      <c r="G119" s="24">
        <v>9905.6</v>
      </c>
      <c r="H119" s="24">
        <v>0</v>
      </c>
      <c r="I119" s="24">
        <v>0</v>
      </c>
      <c r="J119" s="24">
        <v>10</v>
      </c>
      <c r="K119" s="24">
        <v>4348</v>
      </c>
      <c r="L119" s="24">
        <v>1</v>
      </c>
      <c r="M119" s="24">
        <v>2446</v>
      </c>
      <c r="N119" s="24">
        <v>0</v>
      </c>
      <c r="O119" s="24">
        <v>0</v>
      </c>
      <c r="P119" s="24">
        <v>249</v>
      </c>
      <c r="Q119" s="24">
        <v>35466.6</v>
      </c>
      <c r="R119" s="24">
        <v>1632147</v>
      </c>
      <c r="S119" s="24">
        <f t="shared" si="8"/>
        <v>46.019268833212095</v>
      </c>
      <c r="T119" s="29"/>
    </row>
    <row r="120" spans="1:20" x14ac:dyDescent="0.2">
      <c r="A120" s="23">
        <v>12</v>
      </c>
      <c r="B120" s="70"/>
      <c r="C120" s="25" t="s">
        <v>55</v>
      </c>
      <c r="D120" s="24">
        <v>311</v>
      </c>
      <c r="E120" s="24">
        <v>44275.9</v>
      </c>
      <c r="F120" s="24">
        <v>14</v>
      </c>
      <c r="G120" s="24">
        <v>3819.71</v>
      </c>
      <c r="H120" s="24">
        <v>0</v>
      </c>
      <c r="I120" s="24">
        <v>0</v>
      </c>
      <c r="J120" s="24">
        <v>0</v>
      </c>
      <c r="K120" s="24">
        <v>0</v>
      </c>
      <c r="L120" s="24">
        <v>6</v>
      </c>
      <c r="M120" s="24">
        <v>8815</v>
      </c>
      <c r="N120" s="24">
        <v>0</v>
      </c>
      <c r="O120" s="24">
        <v>0</v>
      </c>
      <c r="P120" s="24">
        <v>331</v>
      </c>
      <c r="Q120" s="24">
        <v>56910.61</v>
      </c>
      <c r="R120" s="24">
        <v>358256</v>
      </c>
      <c r="S120" s="24">
        <f t="shared" si="8"/>
        <v>6.2950651908317274</v>
      </c>
      <c r="T120" s="29"/>
    </row>
    <row r="121" spans="1:20" x14ac:dyDescent="0.2">
      <c r="A121" s="23">
        <v>13</v>
      </c>
      <c r="B121" s="71"/>
      <c r="C121" s="23" t="s">
        <v>56</v>
      </c>
      <c r="D121" s="24">
        <v>97</v>
      </c>
      <c r="E121" s="24">
        <v>4850.09</v>
      </c>
      <c r="F121" s="24">
        <v>64</v>
      </c>
      <c r="G121" s="24">
        <v>3550.95</v>
      </c>
      <c r="H121" s="24">
        <v>15</v>
      </c>
      <c r="I121" s="24">
        <v>1417.5</v>
      </c>
      <c r="J121" s="24">
        <v>5</v>
      </c>
      <c r="K121" s="24">
        <v>1787.25</v>
      </c>
      <c r="L121" s="24">
        <v>5</v>
      </c>
      <c r="M121" s="24">
        <v>11823</v>
      </c>
      <c r="N121" s="24">
        <v>1</v>
      </c>
      <c r="O121" s="24">
        <v>59573</v>
      </c>
      <c r="P121" s="24">
        <v>187</v>
      </c>
      <c r="Q121" s="24">
        <v>83001.8</v>
      </c>
      <c r="R121" s="24">
        <v>2798040</v>
      </c>
      <c r="S121" s="24">
        <f t="shared" si="8"/>
        <v>33.710594228076978</v>
      </c>
      <c r="T121" s="29"/>
    </row>
    <row r="122" spans="1:20" x14ac:dyDescent="0.2">
      <c r="A122" s="64" t="s">
        <v>42</v>
      </c>
      <c r="B122" s="65"/>
      <c r="C122" s="66"/>
      <c r="D122" s="26">
        <f t="shared" ref="D122:R122" si="9">SUM(D109:D121)</f>
        <v>2603</v>
      </c>
      <c r="E122" s="26">
        <f t="shared" si="9"/>
        <v>164893.26999999999</v>
      </c>
      <c r="F122" s="26">
        <f t="shared" si="9"/>
        <v>625</v>
      </c>
      <c r="G122" s="26">
        <f t="shared" si="9"/>
        <v>40483.439999999995</v>
      </c>
      <c r="H122" s="26">
        <f t="shared" si="9"/>
        <v>107</v>
      </c>
      <c r="I122" s="26">
        <f t="shared" si="9"/>
        <v>9457.07</v>
      </c>
      <c r="J122" s="26">
        <f t="shared" si="9"/>
        <v>58</v>
      </c>
      <c r="K122" s="26">
        <f t="shared" si="9"/>
        <v>13844.029999999999</v>
      </c>
      <c r="L122" s="26">
        <f t="shared" si="9"/>
        <v>22</v>
      </c>
      <c r="M122" s="26">
        <f t="shared" si="9"/>
        <v>30705</v>
      </c>
      <c r="N122" s="26">
        <f t="shared" si="9"/>
        <v>13</v>
      </c>
      <c r="O122" s="26">
        <f t="shared" si="9"/>
        <v>120962</v>
      </c>
      <c r="P122" s="26">
        <f t="shared" si="9"/>
        <v>3428</v>
      </c>
      <c r="Q122" s="26">
        <f t="shared" si="9"/>
        <v>380344.82</v>
      </c>
      <c r="R122" s="26">
        <f t="shared" si="9"/>
        <v>10294244</v>
      </c>
      <c r="S122" s="26">
        <f>R122/Q122</f>
        <v>27.065555934217798</v>
      </c>
      <c r="T122" s="29"/>
    </row>
    <row r="123" spans="1:20" x14ac:dyDescent="0.2">
      <c r="B123" s="5" t="s">
        <v>110</v>
      </c>
    </row>
    <row r="126" spans="1:20" x14ac:dyDescent="0.2">
      <c r="P126" s="2" t="s">
        <v>127</v>
      </c>
    </row>
    <row r="127" spans="1:20" x14ac:dyDescent="0.2">
      <c r="A127" s="6" t="s">
        <v>109</v>
      </c>
    </row>
    <row r="128" spans="1:20" x14ac:dyDescent="0.2">
      <c r="A128" s="6"/>
    </row>
    <row r="129" spans="1:20" x14ac:dyDescent="0.2">
      <c r="A129" s="6"/>
    </row>
    <row r="130" spans="1:20" x14ac:dyDescent="0.2">
      <c r="A130" s="4" t="s">
        <v>142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 t="s">
        <v>89</v>
      </c>
      <c r="Q130" s="4"/>
      <c r="R130" s="4"/>
      <c r="S130" s="4"/>
    </row>
    <row r="131" spans="1:20" x14ac:dyDescent="0.2">
      <c r="A131" s="67" t="s">
        <v>1</v>
      </c>
      <c r="B131" s="68" t="s">
        <v>2</v>
      </c>
      <c r="C131" s="68" t="s">
        <v>3</v>
      </c>
      <c r="D131" s="72" t="s">
        <v>96</v>
      </c>
      <c r="E131" s="72"/>
      <c r="F131" s="72"/>
      <c r="G131" s="72"/>
      <c r="H131" s="72"/>
      <c r="I131" s="72"/>
      <c r="J131" s="72" t="s">
        <v>98</v>
      </c>
      <c r="K131" s="72"/>
      <c r="L131" s="72"/>
      <c r="M131" s="72"/>
      <c r="N131" s="72"/>
      <c r="O131" s="72"/>
      <c r="P131" s="67" t="s">
        <v>4</v>
      </c>
      <c r="Q131" s="67"/>
      <c r="R131" s="62" t="s">
        <v>5</v>
      </c>
      <c r="S131" s="62" t="s">
        <v>80</v>
      </c>
    </row>
    <row r="132" spans="1:20" x14ac:dyDescent="0.2">
      <c r="A132" s="67"/>
      <c r="B132" s="68"/>
      <c r="C132" s="68"/>
      <c r="D132" s="67" t="s">
        <v>95</v>
      </c>
      <c r="E132" s="67"/>
      <c r="F132" s="67" t="s">
        <v>99</v>
      </c>
      <c r="G132" s="67"/>
      <c r="H132" s="67" t="s">
        <v>100</v>
      </c>
      <c r="I132" s="67"/>
      <c r="J132" s="67" t="s">
        <v>97</v>
      </c>
      <c r="K132" s="67"/>
      <c r="L132" s="67" t="s">
        <v>99</v>
      </c>
      <c r="M132" s="67"/>
      <c r="N132" s="67" t="s">
        <v>101</v>
      </c>
      <c r="O132" s="67"/>
      <c r="P132" s="67"/>
      <c r="Q132" s="67"/>
      <c r="R132" s="63"/>
      <c r="S132" s="63"/>
    </row>
    <row r="133" spans="1:20" ht="25.5" x14ac:dyDescent="0.2">
      <c r="A133" s="67"/>
      <c r="B133" s="68"/>
      <c r="C133" s="68"/>
      <c r="D133" s="27" t="s">
        <v>7</v>
      </c>
      <c r="E133" s="27" t="s">
        <v>8</v>
      </c>
      <c r="F133" s="27" t="s">
        <v>7</v>
      </c>
      <c r="G133" s="27" t="s">
        <v>8</v>
      </c>
      <c r="H133" s="27" t="s">
        <v>7</v>
      </c>
      <c r="I133" s="27" t="s">
        <v>8</v>
      </c>
      <c r="J133" s="27" t="s">
        <v>7</v>
      </c>
      <c r="K133" s="27" t="s">
        <v>8</v>
      </c>
      <c r="L133" s="27" t="s">
        <v>7</v>
      </c>
      <c r="M133" s="27" t="s">
        <v>8</v>
      </c>
      <c r="N133" s="27" t="s">
        <v>7</v>
      </c>
      <c r="O133" s="27" t="s">
        <v>8</v>
      </c>
      <c r="P133" s="27" t="s">
        <v>7</v>
      </c>
      <c r="Q133" s="27" t="s">
        <v>8</v>
      </c>
      <c r="R133" s="27" t="s">
        <v>9</v>
      </c>
      <c r="S133" s="28" t="s">
        <v>136</v>
      </c>
    </row>
    <row r="134" spans="1:20" x14ac:dyDescent="0.2">
      <c r="A134" s="23">
        <v>1</v>
      </c>
      <c r="B134" s="69" t="s">
        <v>88</v>
      </c>
      <c r="C134" s="23" t="s">
        <v>44</v>
      </c>
      <c r="D134" s="24">
        <v>113</v>
      </c>
      <c r="E134" s="24">
        <v>2326</v>
      </c>
      <c r="F134" s="24">
        <v>140</v>
      </c>
      <c r="G134" s="24">
        <v>5576</v>
      </c>
      <c r="H134" s="24">
        <v>0</v>
      </c>
      <c r="I134" s="24">
        <v>0</v>
      </c>
      <c r="J134" s="24">
        <v>1</v>
      </c>
      <c r="K134" s="24">
        <v>985</v>
      </c>
      <c r="L134" s="24">
        <v>0</v>
      </c>
      <c r="M134" s="24">
        <v>0</v>
      </c>
      <c r="N134" s="24">
        <v>0</v>
      </c>
      <c r="O134" s="24">
        <v>0</v>
      </c>
      <c r="P134" s="24">
        <v>254</v>
      </c>
      <c r="Q134" s="24">
        <v>8887</v>
      </c>
      <c r="R134" s="24">
        <v>1082202</v>
      </c>
      <c r="S134" s="24">
        <f>R134/Q134</f>
        <v>121.77360189040171</v>
      </c>
      <c r="T134" s="29"/>
    </row>
    <row r="135" spans="1:20" x14ac:dyDescent="0.2">
      <c r="A135" s="23">
        <v>2</v>
      </c>
      <c r="B135" s="70"/>
      <c r="C135" s="23" t="s">
        <v>45</v>
      </c>
      <c r="D135" s="24">
        <v>119</v>
      </c>
      <c r="E135" s="24">
        <v>3160.9</v>
      </c>
      <c r="F135" s="24">
        <v>105</v>
      </c>
      <c r="G135" s="24">
        <v>3465.6</v>
      </c>
      <c r="H135" s="24">
        <v>6</v>
      </c>
      <c r="I135" s="24">
        <v>189.77</v>
      </c>
      <c r="J135" s="24">
        <v>5</v>
      </c>
      <c r="K135" s="24">
        <v>1328.8</v>
      </c>
      <c r="L135" s="24">
        <v>0</v>
      </c>
      <c r="M135" s="24">
        <v>0</v>
      </c>
      <c r="N135" s="24">
        <v>0</v>
      </c>
      <c r="O135" s="24">
        <v>0</v>
      </c>
      <c r="P135" s="24">
        <v>235</v>
      </c>
      <c r="Q135" s="24">
        <v>8145.07</v>
      </c>
      <c r="R135" s="24">
        <v>258236</v>
      </c>
      <c r="S135" s="24">
        <f t="shared" ref="S135:S146" si="10">R135/Q135</f>
        <v>31.704577124567379</v>
      </c>
      <c r="T135" s="29"/>
    </row>
    <row r="136" spans="1:20" x14ac:dyDescent="0.2">
      <c r="A136" s="23">
        <v>3</v>
      </c>
      <c r="B136" s="70"/>
      <c r="C136" s="23" t="s">
        <v>46</v>
      </c>
      <c r="D136" s="24">
        <v>127</v>
      </c>
      <c r="E136" s="24">
        <v>1232</v>
      </c>
      <c r="F136" s="24">
        <v>3</v>
      </c>
      <c r="G136" s="24">
        <v>1280</v>
      </c>
      <c r="H136" s="24">
        <v>0</v>
      </c>
      <c r="I136" s="24">
        <v>0</v>
      </c>
      <c r="J136" s="24">
        <v>18</v>
      </c>
      <c r="K136" s="24">
        <v>893</v>
      </c>
      <c r="L136" s="24">
        <v>2</v>
      </c>
      <c r="M136" s="24">
        <v>2250</v>
      </c>
      <c r="N136" s="24">
        <v>0</v>
      </c>
      <c r="O136" s="24">
        <v>0</v>
      </c>
      <c r="P136" s="24">
        <v>150</v>
      </c>
      <c r="Q136" s="24">
        <v>5655</v>
      </c>
      <c r="R136" s="24">
        <v>260409</v>
      </c>
      <c r="S136" s="24">
        <f t="shared" si="10"/>
        <v>46.049336870026522</v>
      </c>
      <c r="T136" s="29"/>
    </row>
    <row r="137" spans="1:20" x14ac:dyDescent="0.2">
      <c r="A137" s="23">
        <v>4</v>
      </c>
      <c r="B137" s="70"/>
      <c r="C137" s="23" t="s">
        <v>47</v>
      </c>
      <c r="D137" s="24">
        <v>93</v>
      </c>
      <c r="E137" s="24">
        <v>988.87</v>
      </c>
      <c r="F137" s="24">
        <v>111</v>
      </c>
      <c r="G137" s="24">
        <v>1594.36</v>
      </c>
      <c r="H137" s="24">
        <v>21</v>
      </c>
      <c r="I137" s="24">
        <v>920.5</v>
      </c>
      <c r="J137" s="24">
        <v>1</v>
      </c>
      <c r="K137" s="24">
        <v>5</v>
      </c>
      <c r="L137" s="24">
        <v>5</v>
      </c>
      <c r="M137" s="24">
        <v>2126</v>
      </c>
      <c r="N137" s="24">
        <v>7</v>
      </c>
      <c r="O137" s="24">
        <v>123</v>
      </c>
      <c r="P137" s="24">
        <v>238</v>
      </c>
      <c r="Q137" s="24">
        <v>5757.73</v>
      </c>
      <c r="R137" s="24">
        <v>300041</v>
      </c>
      <c r="S137" s="24">
        <f t="shared" si="10"/>
        <v>52.110988184579689</v>
      </c>
      <c r="T137" s="29"/>
    </row>
    <row r="138" spans="1:20" x14ac:dyDescent="0.2">
      <c r="A138" s="23">
        <v>5</v>
      </c>
      <c r="B138" s="70"/>
      <c r="C138" s="23" t="s">
        <v>48</v>
      </c>
      <c r="D138" s="24">
        <v>77</v>
      </c>
      <c r="E138" s="24">
        <v>2074.2800000000002</v>
      </c>
      <c r="F138" s="24">
        <v>22</v>
      </c>
      <c r="G138" s="24">
        <v>432.04</v>
      </c>
      <c r="H138" s="24">
        <v>0</v>
      </c>
      <c r="I138" s="24">
        <v>0</v>
      </c>
      <c r="J138" s="24">
        <v>1</v>
      </c>
      <c r="K138" s="24">
        <v>700</v>
      </c>
      <c r="L138" s="24">
        <v>0</v>
      </c>
      <c r="M138" s="24">
        <v>0</v>
      </c>
      <c r="N138" s="24">
        <v>0</v>
      </c>
      <c r="O138" s="24">
        <v>0</v>
      </c>
      <c r="P138" s="24">
        <v>100</v>
      </c>
      <c r="Q138" s="24">
        <v>3206.32</v>
      </c>
      <c r="R138" s="24">
        <v>211728</v>
      </c>
      <c r="S138" s="24">
        <f t="shared" si="10"/>
        <v>66.03458170114024</v>
      </c>
      <c r="T138" s="29"/>
    </row>
    <row r="139" spans="1:20" x14ac:dyDescent="0.2">
      <c r="A139" s="23">
        <v>6</v>
      </c>
      <c r="B139" s="70"/>
      <c r="C139" s="23" t="s">
        <v>49</v>
      </c>
      <c r="D139" s="24">
        <v>145</v>
      </c>
      <c r="E139" s="24">
        <v>2613.34</v>
      </c>
      <c r="F139" s="24">
        <v>49</v>
      </c>
      <c r="G139" s="24">
        <v>1448</v>
      </c>
      <c r="H139" s="24">
        <v>39</v>
      </c>
      <c r="I139" s="24">
        <v>1603.2</v>
      </c>
      <c r="J139" s="24">
        <v>0</v>
      </c>
      <c r="K139" s="24">
        <v>0</v>
      </c>
      <c r="L139" s="24">
        <v>1</v>
      </c>
      <c r="M139" s="24">
        <v>1700</v>
      </c>
      <c r="N139" s="24">
        <v>0</v>
      </c>
      <c r="O139" s="24">
        <v>0</v>
      </c>
      <c r="P139" s="24">
        <v>234</v>
      </c>
      <c r="Q139" s="24">
        <v>7364.54</v>
      </c>
      <c r="R139" s="24">
        <v>860645</v>
      </c>
      <c r="S139" s="24">
        <f t="shared" si="10"/>
        <v>116.86337503768056</v>
      </c>
      <c r="T139" s="29"/>
    </row>
    <row r="140" spans="1:20" x14ac:dyDescent="0.2">
      <c r="A140" s="23">
        <v>7</v>
      </c>
      <c r="B140" s="70"/>
      <c r="C140" s="23" t="s">
        <v>50</v>
      </c>
      <c r="D140" s="24">
        <v>14</v>
      </c>
      <c r="E140" s="24">
        <v>419</v>
      </c>
      <c r="F140" s="24">
        <v>13</v>
      </c>
      <c r="G140" s="24">
        <v>411.73</v>
      </c>
      <c r="H140" s="24">
        <v>23</v>
      </c>
      <c r="I140" s="24">
        <v>1028</v>
      </c>
      <c r="J140" s="24">
        <v>1</v>
      </c>
      <c r="K140" s="24">
        <v>993</v>
      </c>
      <c r="L140" s="24">
        <v>0</v>
      </c>
      <c r="M140" s="24">
        <v>0</v>
      </c>
      <c r="N140" s="24">
        <v>3</v>
      </c>
      <c r="O140" s="24">
        <v>16210</v>
      </c>
      <c r="P140" s="24">
        <v>54</v>
      </c>
      <c r="Q140" s="24">
        <v>19061.73</v>
      </c>
      <c r="R140" s="24">
        <v>311264</v>
      </c>
      <c r="S140" s="24">
        <f t="shared" si="10"/>
        <v>16.329262873831492</v>
      </c>
      <c r="T140" s="29"/>
    </row>
    <row r="141" spans="1:20" x14ac:dyDescent="0.2">
      <c r="A141" s="23">
        <v>8</v>
      </c>
      <c r="B141" s="70"/>
      <c r="C141" s="23" t="s">
        <v>51</v>
      </c>
      <c r="D141" s="24">
        <v>227</v>
      </c>
      <c r="E141" s="24">
        <v>9153.7999999999993</v>
      </c>
      <c r="F141" s="24">
        <v>46</v>
      </c>
      <c r="G141" s="24">
        <v>3285.46</v>
      </c>
      <c r="H141" s="24">
        <v>0</v>
      </c>
      <c r="I141" s="24">
        <v>0</v>
      </c>
      <c r="J141" s="24">
        <v>10</v>
      </c>
      <c r="K141" s="24">
        <v>2083.1799999999998</v>
      </c>
      <c r="L141" s="24">
        <v>0</v>
      </c>
      <c r="M141" s="24">
        <v>0</v>
      </c>
      <c r="N141" s="24">
        <v>0</v>
      </c>
      <c r="O141" s="24">
        <v>0</v>
      </c>
      <c r="P141" s="24">
        <v>283</v>
      </c>
      <c r="Q141" s="24">
        <v>14522.44</v>
      </c>
      <c r="R141" s="24">
        <v>1249792</v>
      </c>
      <c r="S141" s="24">
        <f t="shared" si="10"/>
        <v>86.059367434122635</v>
      </c>
      <c r="T141" s="29"/>
    </row>
    <row r="142" spans="1:20" x14ac:dyDescent="0.2">
      <c r="A142" s="23">
        <v>9</v>
      </c>
      <c r="B142" s="70"/>
      <c r="C142" s="23" t="s">
        <v>52</v>
      </c>
      <c r="D142" s="24">
        <v>394</v>
      </c>
      <c r="E142" s="24">
        <v>37870.239999999998</v>
      </c>
      <c r="F142" s="24">
        <v>1</v>
      </c>
      <c r="G142" s="24">
        <v>600</v>
      </c>
      <c r="H142" s="24">
        <v>1</v>
      </c>
      <c r="I142" s="24">
        <v>1020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396</v>
      </c>
      <c r="Q142" s="24">
        <v>39490.239999999998</v>
      </c>
      <c r="R142" s="24">
        <v>0</v>
      </c>
      <c r="S142" s="24">
        <f t="shared" si="10"/>
        <v>0</v>
      </c>
      <c r="T142" s="29"/>
    </row>
    <row r="143" spans="1:20" x14ac:dyDescent="0.2">
      <c r="A143" s="23">
        <v>10</v>
      </c>
      <c r="B143" s="70"/>
      <c r="C143" s="23" t="s">
        <v>53</v>
      </c>
      <c r="D143" s="24">
        <v>655</v>
      </c>
      <c r="E143" s="24">
        <v>32725.23</v>
      </c>
      <c r="F143" s="24">
        <v>29</v>
      </c>
      <c r="G143" s="24">
        <v>3049.99</v>
      </c>
      <c r="H143" s="24">
        <v>0</v>
      </c>
      <c r="I143" s="24">
        <v>0</v>
      </c>
      <c r="J143" s="24">
        <v>6</v>
      </c>
      <c r="K143" s="24">
        <v>720.8</v>
      </c>
      <c r="L143" s="24">
        <v>0</v>
      </c>
      <c r="M143" s="24">
        <v>0</v>
      </c>
      <c r="N143" s="24">
        <v>0</v>
      </c>
      <c r="O143" s="24">
        <v>0</v>
      </c>
      <c r="P143" s="24">
        <v>690</v>
      </c>
      <c r="Q143" s="24">
        <v>36496.019999999997</v>
      </c>
      <c r="R143" s="24">
        <v>411940</v>
      </c>
      <c r="S143" s="24">
        <f t="shared" si="10"/>
        <v>11.287258172260977</v>
      </c>
      <c r="T143" s="29"/>
    </row>
    <row r="144" spans="1:20" x14ac:dyDescent="0.2">
      <c r="A144" s="23">
        <v>11</v>
      </c>
      <c r="B144" s="70"/>
      <c r="C144" s="23" t="s">
        <v>54</v>
      </c>
      <c r="D144" s="24">
        <v>213</v>
      </c>
      <c r="E144" s="24">
        <v>18767</v>
      </c>
      <c r="F144" s="24">
        <v>25</v>
      </c>
      <c r="G144" s="24">
        <v>9905.6</v>
      </c>
      <c r="H144" s="24">
        <v>0</v>
      </c>
      <c r="I144" s="24">
        <v>0</v>
      </c>
      <c r="J144" s="24">
        <v>10</v>
      </c>
      <c r="K144" s="24">
        <v>4348</v>
      </c>
      <c r="L144" s="24">
        <v>1</v>
      </c>
      <c r="M144" s="24">
        <v>2446</v>
      </c>
      <c r="N144" s="24">
        <v>0</v>
      </c>
      <c r="O144" s="24">
        <v>0</v>
      </c>
      <c r="P144" s="24">
        <v>249</v>
      </c>
      <c r="Q144" s="24">
        <v>35466.6</v>
      </c>
      <c r="R144" s="24">
        <v>1690361</v>
      </c>
      <c r="S144" s="24">
        <f t="shared" si="10"/>
        <v>47.660644098955075</v>
      </c>
      <c r="T144" s="29"/>
    </row>
    <row r="145" spans="1:20" x14ac:dyDescent="0.2">
      <c r="A145" s="23">
        <v>12</v>
      </c>
      <c r="B145" s="70"/>
      <c r="C145" s="25" t="s">
        <v>55</v>
      </c>
      <c r="D145" s="24">
        <v>311</v>
      </c>
      <c r="E145" s="24">
        <v>44275.9</v>
      </c>
      <c r="F145" s="24">
        <v>14</v>
      </c>
      <c r="G145" s="24">
        <v>3819.71</v>
      </c>
      <c r="H145" s="24">
        <v>0</v>
      </c>
      <c r="I145" s="24">
        <v>0</v>
      </c>
      <c r="J145" s="24">
        <v>0</v>
      </c>
      <c r="K145" s="24">
        <v>0</v>
      </c>
      <c r="L145" s="24">
        <v>6</v>
      </c>
      <c r="M145" s="24">
        <v>8815</v>
      </c>
      <c r="N145" s="24">
        <v>0</v>
      </c>
      <c r="O145" s="24">
        <v>0</v>
      </c>
      <c r="P145" s="24">
        <v>331</v>
      </c>
      <c r="Q145" s="24">
        <v>56910.61</v>
      </c>
      <c r="R145" s="24">
        <v>358256</v>
      </c>
      <c r="S145" s="24">
        <f t="shared" si="10"/>
        <v>6.2950651908317274</v>
      </c>
      <c r="T145" s="29"/>
    </row>
    <row r="146" spans="1:20" x14ac:dyDescent="0.2">
      <c r="A146" s="23">
        <v>13</v>
      </c>
      <c r="B146" s="71"/>
      <c r="C146" s="23" t="s">
        <v>56</v>
      </c>
      <c r="D146" s="24">
        <v>97</v>
      </c>
      <c r="E146" s="24">
        <v>4850.09</v>
      </c>
      <c r="F146" s="24">
        <v>64</v>
      </c>
      <c r="G146" s="24">
        <v>3550.95</v>
      </c>
      <c r="H146" s="24">
        <v>15</v>
      </c>
      <c r="I146" s="24">
        <v>1417.5</v>
      </c>
      <c r="J146" s="24">
        <v>5</v>
      </c>
      <c r="K146" s="24">
        <v>1787.25</v>
      </c>
      <c r="L146" s="24">
        <v>5</v>
      </c>
      <c r="M146" s="24">
        <v>11823</v>
      </c>
      <c r="N146" s="24">
        <v>1</v>
      </c>
      <c r="O146" s="24">
        <v>59573</v>
      </c>
      <c r="P146" s="24">
        <v>187</v>
      </c>
      <c r="Q146" s="24">
        <v>83001.8</v>
      </c>
      <c r="R146" s="24">
        <v>2798040</v>
      </c>
      <c r="S146" s="24">
        <f t="shared" si="10"/>
        <v>33.710594228076978</v>
      </c>
      <c r="T146" s="29"/>
    </row>
    <row r="147" spans="1:20" x14ac:dyDescent="0.2">
      <c r="A147" s="64" t="s">
        <v>42</v>
      </c>
      <c r="B147" s="65"/>
      <c r="C147" s="66"/>
      <c r="D147" s="26">
        <f t="shared" ref="D147:R147" si="11">SUM(D134:D146)</f>
        <v>2585</v>
      </c>
      <c r="E147" s="26">
        <f t="shared" si="11"/>
        <v>160456.65</v>
      </c>
      <c r="F147" s="26">
        <f t="shared" si="11"/>
        <v>622</v>
      </c>
      <c r="G147" s="26">
        <f t="shared" si="11"/>
        <v>38419.439999999995</v>
      </c>
      <c r="H147" s="26">
        <f t="shared" si="11"/>
        <v>105</v>
      </c>
      <c r="I147" s="26">
        <f t="shared" si="11"/>
        <v>6178.97</v>
      </c>
      <c r="J147" s="26">
        <f t="shared" si="11"/>
        <v>58</v>
      </c>
      <c r="K147" s="26">
        <f t="shared" si="11"/>
        <v>13844.029999999999</v>
      </c>
      <c r="L147" s="26">
        <f t="shared" si="11"/>
        <v>20</v>
      </c>
      <c r="M147" s="26">
        <f t="shared" si="11"/>
        <v>29160</v>
      </c>
      <c r="N147" s="26">
        <f t="shared" si="11"/>
        <v>11</v>
      </c>
      <c r="O147" s="26">
        <f t="shared" si="11"/>
        <v>75906</v>
      </c>
      <c r="P147" s="26">
        <f t="shared" si="11"/>
        <v>3401</v>
      </c>
      <c r="Q147" s="26">
        <f t="shared" si="11"/>
        <v>323965.09999999998</v>
      </c>
      <c r="R147" s="26">
        <f t="shared" si="11"/>
        <v>9792914</v>
      </c>
      <c r="S147" s="26">
        <f>R147/Q147</f>
        <v>30.228299282854852</v>
      </c>
      <c r="T147" s="29"/>
    </row>
    <row r="148" spans="1:20" x14ac:dyDescent="0.2">
      <c r="B148" s="5" t="s">
        <v>110</v>
      </c>
    </row>
    <row r="151" spans="1:20" x14ac:dyDescent="0.2">
      <c r="P151" s="2" t="s">
        <v>128</v>
      </c>
    </row>
    <row r="152" spans="1:20" x14ac:dyDescent="0.2">
      <c r="A152" s="6" t="s">
        <v>112</v>
      </c>
    </row>
    <row r="153" spans="1:20" x14ac:dyDescent="0.2">
      <c r="A153" s="6"/>
    </row>
    <row r="154" spans="1:20" x14ac:dyDescent="0.2">
      <c r="A154" s="6"/>
    </row>
    <row r="155" spans="1:20" x14ac:dyDescent="0.2">
      <c r="A155" s="4" t="s">
        <v>86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 t="s">
        <v>89</v>
      </c>
      <c r="Q155" s="4"/>
      <c r="R155" s="4"/>
      <c r="S155" s="4"/>
    </row>
    <row r="156" spans="1:20" x14ac:dyDescent="0.2">
      <c r="A156" s="67" t="s">
        <v>1</v>
      </c>
      <c r="B156" s="68" t="s">
        <v>2</v>
      </c>
      <c r="C156" s="68" t="s">
        <v>3</v>
      </c>
      <c r="D156" s="72" t="s">
        <v>96</v>
      </c>
      <c r="E156" s="72"/>
      <c r="F156" s="72"/>
      <c r="G156" s="72"/>
      <c r="H156" s="72"/>
      <c r="I156" s="72"/>
      <c r="J156" s="72" t="s">
        <v>98</v>
      </c>
      <c r="K156" s="72"/>
      <c r="L156" s="72"/>
      <c r="M156" s="72"/>
      <c r="N156" s="72"/>
      <c r="O156" s="72"/>
      <c r="P156" s="67" t="s">
        <v>4</v>
      </c>
      <c r="Q156" s="67"/>
      <c r="R156" s="62" t="s">
        <v>5</v>
      </c>
      <c r="S156" s="62" t="s">
        <v>80</v>
      </c>
    </row>
    <row r="157" spans="1:20" x14ac:dyDescent="0.2">
      <c r="A157" s="67"/>
      <c r="B157" s="68"/>
      <c r="C157" s="68"/>
      <c r="D157" s="67" t="s">
        <v>95</v>
      </c>
      <c r="E157" s="67"/>
      <c r="F157" s="67" t="s">
        <v>99</v>
      </c>
      <c r="G157" s="67"/>
      <c r="H157" s="67" t="s">
        <v>100</v>
      </c>
      <c r="I157" s="67"/>
      <c r="J157" s="67" t="s">
        <v>97</v>
      </c>
      <c r="K157" s="67"/>
      <c r="L157" s="67" t="s">
        <v>99</v>
      </c>
      <c r="M157" s="67"/>
      <c r="N157" s="67" t="s">
        <v>101</v>
      </c>
      <c r="O157" s="67"/>
      <c r="P157" s="67"/>
      <c r="Q157" s="67"/>
      <c r="R157" s="63"/>
      <c r="S157" s="63"/>
    </row>
    <row r="158" spans="1:20" ht="25.5" x14ac:dyDescent="0.2">
      <c r="A158" s="67"/>
      <c r="B158" s="68"/>
      <c r="C158" s="68"/>
      <c r="D158" s="27" t="s">
        <v>7</v>
      </c>
      <c r="E158" s="27" t="s">
        <v>8</v>
      </c>
      <c r="F158" s="27" t="s">
        <v>7</v>
      </c>
      <c r="G158" s="27" t="s">
        <v>8</v>
      </c>
      <c r="H158" s="27" t="s">
        <v>7</v>
      </c>
      <c r="I158" s="27" t="s">
        <v>8</v>
      </c>
      <c r="J158" s="27" t="s">
        <v>7</v>
      </c>
      <c r="K158" s="27" t="s">
        <v>8</v>
      </c>
      <c r="L158" s="27" t="s">
        <v>7</v>
      </c>
      <c r="M158" s="27" t="s">
        <v>8</v>
      </c>
      <c r="N158" s="27" t="s">
        <v>7</v>
      </c>
      <c r="O158" s="27" t="s">
        <v>8</v>
      </c>
      <c r="P158" s="27" t="s">
        <v>7</v>
      </c>
      <c r="Q158" s="27" t="s">
        <v>8</v>
      </c>
      <c r="R158" s="27" t="s">
        <v>9</v>
      </c>
      <c r="S158" s="28" t="s">
        <v>136</v>
      </c>
    </row>
    <row r="159" spans="1:20" x14ac:dyDescent="0.2">
      <c r="A159" s="23">
        <v>1</v>
      </c>
      <c r="B159" s="69" t="s">
        <v>88</v>
      </c>
      <c r="C159" s="23" t="s">
        <v>44</v>
      </c>
      <c r="D159" s="24">
        <v>113</v>
      </c>
      <c r="E159" s="24">
        <v>2326</v>
      </c>
      <c r="F159" s="24">
        <v>140</v>
      </c>
      <c r="G159" s="24">
        <v>5576</v>
      </c>
      <c r="H159" s="24">
        <v>0</v>
      </c>
      <c r="I159" s="24">
        <v>0</v>
      </c>
      <c r="J159" s="24">
        <v>1</v>
      </c>
      <c r="K159" s="24">
        <v>985</v>
      </c>
      <c r="L159" s="24">
        <v>0</v>
      </c>
      <c r="M159" s="24">
        <v>0</v>
      </c>
      <c r="N159" s="24">
        <v>0</v>
      </c>
      <c r="O159" s="24">
        <v>0</v>
      </c>
      <c r="P159" s="24">
        <v>254</v>
      </c>
      <c r="Q159" s="24">
        <v>8887</v>
      </c>
      <c r="R159" s="24">
        <v>1244325</v>
      </c>
      <c r="S159" s="24">
        <f>R159/Q159</f>
        <v>140.01631596714302</v>
      </c>
      <c r="T159" s="29"/>
    </row>
    <row r="160" spans="1:20" x14ac:dyDescent="0.2">
      <c r="A160" s="23">
        <v>2</v>
      </c>
      <c r="B160" s="70"/>
      <c r="C160" s="23" t="s">
        <v>45</v>
      </c>
      <c r="D160" s="24">
        <v>119</v>
      </c>
      <c r="E160" s="24">
        <v>3161</v>
      </c>
      <c r="F160" s="24">
        <v>105</v>
      </c>
      <c r="G160" s="24">
        <v>3466</v>
      </c>
      <c r="H160" s="24">
        <v>6</v>
      </c>
      <c r="I160" s="24">
        <v>190</v>
      </c>
      <c r="J160" s="24">
        <v>5</v>
      </c>
      <c r="K160" s="24">
        <v>1328.8</v>
      </c>
      <c r="L160" s="24">
        <v>0</v>
      </c>
      <c r="M160" s="24">
        <v>0</v>
      </c>
      <c r="N160" s="24">
        <v>0</v>
      </c>
      <c r="O160" s="24">
        <v>0</v>
      </c>
      <c r="P160" s="24">
        <v>235</v>
      </c>
      <c r="Q160" s="24">
        <v>8145.8</v>
      </c>
      <c r="R160" s="24">
        <v>284059</v>
      </c>
      <c r="S160" s="24">
        <f t="shared" ref="S160:S172" si="12">R160/Q160</f>
        <v>34.871835792678432</v>
      </c>
      <c r="T160" s="29"/>
    </row>
    <row r="161" spans="1:20" x14ac:dyDescent="0.2">
      <c r="A161" s="23">
        <v>3</v>
      </c>
      <c r="B161" s="70"/>
      <c r="C161" s="23" t="s">
        <v>46</v>
      </c>
      <c r="D161" s="24">
        <v>127</v>
      </c>
      <c r="E161" s="24">
        <v>1232</v>
      </c>
      <c r="F161" s="24">
        <v>3</v>
      </c>
      <c r="G161" s="24">
        <v>1280</v>
      </c>
      <c r="H161" s="24">
        <v>0</v>
      </c>
      <c r="I161" s="24">
        <v>0</v>
      </c>
      <c r="J161" s="24">
        <v>18</v>
      </c>
      <c r="K161" s="24">
        <v>893</v>
      </c>
      <c r="L161" s="24">
        <v>2</v>
      </c>
      <c r="M161" s="24">
        <v>2250</v>
      </c>
      <c r="N161" s="24">
        <v>0</v>
      </c>
      <c r="O161" s="24">
        <v>0</v>
      </c>
      <c r="P161" s="24">
        <v>150</v>
      </c>
      <c r="Q161" s="24">
        <v>5655</v>
      </c>
      <c r="R161" s="24">
        <v>312610</v>
      </c>
      <c r="S161" s="24">
        <f t="shared" si="12"/>
        <v>55.280282935455347</v>
      </c>
      <c r="T161" s="29"/>
    </row>
    <row r="162" spans="1:20" x14ac:dyDescent="0.2">
      <c r="A162" s="23">
        <v>4</v>
      </c>
      <c r="B162" s="70"/>
      <c r="C162" s="23" t="s">
        <v>47</v>
      </c>
      <c r="D162" s="24">
        <v>93</v>
      </c>
      <c r="E162" s="24">
        <v>989</v>
      </c>
      <c r="F162" s="24">
        <v>111</v>
      </c>
      <c r="G162" s="24">
        <v>1594</v>
      </c>
      <c r="H162" s="24">
        <v>21</v>
      </c>
      <c r="I162" s="24">
        <v>921</v>
      </c>
      <c r="J162" s="24">
        <v>1</v>
      </c>
      <c r="K162" s="24">
        <v>5</v>
      </c>
      <c r="L162" s="24">
        <v>5</v>
      </c>
      <c r="M162" s="24">
        <v>2126</v>
      </c>
      <c r="N162" s="24">
        <v>7</v>
      </c>
      <c r="O162" s="24">
        <v>123</v>
      </c>
      <c r="P162" s="24">
        <v>238</v>
      </c>
      <c r="Q162" s="24">
        <v>5758</v>
      </c>
      <c r="R162" s="24">
        <v>330044</v>
      </c>
      <c r="S162" s="24">
        <f t="shared" si="12"/>
        <v>57.319208058353595</v>
      </c>
      <c r="T162" s="29"/>
    </row>
    <row r="163" spans="1:20" x14ac:dyDescent="0.2">
      <c r="A163" s="23">
        <v>5</v>
      </c>
      <c r="B163" s="70"/>
      <c r="C163" s="23" t="s">
        <v>48</v>
      </c>
      <c r="D163" s="24">
        <v>77</v>
      </c>
      <c r="E163" s="24">
        <v>2074</v>
      </c>
      <c r="F163" s="24">
        <v>22</v>
      </c>
      <c r="G163" s="24">
        <v>432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7</v>
      </c>
      <c r="O163" s="24">
        <v>700</v>
      </c>
      <c r="P163" s="24">
        <v>106</v>
      </c>
      <c r="Q163" s="24">
        <v>3206</v>
      </c>
      <c r="R163" s="24">
        <v>232901</v>
      </c>
      <c r="S163" s="24">
        <f t="shared" si="12"/>
        <v>72.645352464129758</v>
      </c>
      <c r="T163" s="29"/>
    </row>
    <row r="164" spans="1:20" x14ac:dyDescent="0.2">
      <c r="A164" s="23">
        <v>6</v>
      </c>
      <c r="B164" s="70"/>
      <c r="C164" s="23" t="s">
        <v>49</v>
      </c>
      <c r="D164" s="24">
        <v>145</v>
      </c>
      <c r="E164" s="24">
        <v>2613</v>
      </c>
      <c r="F164" s="24">
        <v>49</v>
      </c>
      <c r="G164" s="24">
        <v>1448</v>
      </c>
      <c r="H164" s="24">
        <v>39</v>
      </c>
      <c r="I164" s="24">
        <v>1603</v>
      </c>
      <c r="J164" s="24">
        <v>0</v>
      </c>
      <c r="K164" s="24">
        <v>0</v>
      </c>
      <c r="L164" s="24">
        <v>1</v>
      </c>
      <c r="M164" s="24">
        <v>1700</v>
      </c>
      <c r="N164" s="24">
        <v>0</v>
      </c>
      <c r="O164" s="24">
        <v>0</v>
      </c>
      <c r="P164" s="24">
        <v>234</v>
      </c>
      <c r="Q164" s="24">
        <v>7364</v>
      </c>
      <c r="R164" s="24">
        <v>763367</v>
      </c>
      <c r="S164" s="24">
        <f t="shared" si="12"/>
        <v>103.66200434546442</v>
      </c>
      <c r="T164" s="29"/>
    </row>
    <row r="165" spans="1:20" x14ac:dyDescent="0.2">
      <c r="A165" s="23">
        <v>7</v>
      </c>
      <c r="B165" s="70"/>
      <c r="C165" s="23" t="s">
        <v>50</v>
      </c>
      <c r="D165" s="24">
        <v>14</v>
      </c>
      <c r="E165" s="24">
        <v>419</v>
      </c>
      <c r="F165" s="24">
        <v>13</v>
      </c>
      <c r="G165" s="24">
        <v>412</v>
      </c>
      <c r="H165" s="24">
        <v>23</v>
      </c>
      <c r="I165" s="24">
        <v>1028</v>
      </c>
      <c r="J165" s="24">
        <v>0</v>
      </c>
      <c r="K165" s="24">
        <v>0</v>
      </c>
      <c r="L165" s="24">
        <v>1</v>
      </c>
      <c r="M165" s="24">
        <v>993</v>
      </c>
      <c r="N165" s="24">
        <v>3</v>
      </c>
      <c r="O165" s="24">
        <v>16210</v>
      </c>
      <c r="P165" s="24">
        <v>54</v>
      </c>
      <c r="Q165" s="24">
        <v>19062</v>
      </c>
      <c r="R165" s="24">
        <v>342390</v>
      </c>
      <c r="S165" s="24">
        <f t="shared" si="12"/>
        <v>17.961913755114889</v>
      </c>
      <c r="T165" s="29"/>
    </row>
    <row r="166" spans="1:20" x14ac:dyDescent="0.2">
      <c r="A166" s="23">
        <v>8</v>
      </c>
      <c r="B166" s="70"/>
      <c r="C166" s="23" t="s">
        <v>51</v>
      </c>
      <c r="D166" s="24">
        <v>288</v>
      </c>
      <c r="E166" s="24">
        <v>22926</v>
      </c>
      <c r="F166" s="24">
        <v>46</v>
      </c>
      <c r="G166" s="24">
        <v>3285</v>
      </c>
      <c r="H166" s="24">
        <v>0</v>
      </c>
      <c r="I166" s="24">
        <v>0</v>
      </c>
      <c r="J166" s="24">
        <v>5</v>
      </c>
      <c r="K166" s="24">
        <v>587</v>
      </c>
      <c r="L166" s="24">
        <v>5</v>
      </c>
      <c r="M166" s="24">
        <v>1496</v>
      </c>
      <c r="N166" s="24">
        <v>0</v>
      </c>
      <c r="O166" s="24">
        <v>0</v>
      </c>
      <c r="P166" s="24">
        <v>344</v>
      </c>
      <c r="Q166" s="24">
        <v>28294</v>
      </c>
      <c r="R166" s="24">
        <v>1789077</v>
      </c>
      <c r="S166" s="24">
        <f t="shared" si="12"/>
        <v>63.231674559977378</v>
      </c>
      <c r="T166" s="29"/>
    </row>
    <row r="167" spans="1:20" x14ac:dyDescent="0.2">
      <c r="A167" s="23">
        <v>9</v>
      </c>
      <c r="B167" s="70"/>
      <c r="C167" s="23" t="s">
        <v>52</v>
      </c>
      <c r="D167" s="24">
        <v>394</v>
      </c>
      <c r="E167" s="24">
        <v>37870</v>
      </c>
      <c r="F167" s="24">
        <v>1</v>
      </c>
      <c r="G167" s="24">
        <v>600</v>
      </c>
      <c r="H167" s="24">
        <v>1</v>
      </c>
      <c r="I167" s="24">
        <v>1020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396</v>
      </c>
      <c r="Q167" s="24">
        <v>39490</v>
      </c>
      <c r="R167" s="24">
        <v>2249703</v>
      </c>
      <c r="S167" s="24">
        <f t="shared" si="12"/>
        <v>56.968928842745001</v>
      </c>
      <c r="T167" s="29"/>
    </row>
    <row r="168" spans="1:20" x14ac:dyDescent="0.2">
      <c r="A168" s="23">
        <v>10</v>
      </c>
      <c r="B168" s="70"/>
      <c r="C168" s="23" t="s">
        <v>53</v>
      </c>
      <c r="D168" s="24">
        <v>655</v>
      </c>
      <c r="E168" s="24">
        <v>32725</v>
      </c>
      <c r="F168" s="24">
        <v>29</v>
      </c>
      <c r="G168" s="24">
        <v>3049</v>
      </c>
      <c r="H168" s="24">
        <v>0</v>
      </c>
      <c r="I168" s="24">
        <v>0</v>
      </c>
      <c r="J168" s="24">
        <v>6</v>
      </c>
      <c r="K168" s="24">
        <v>721</v>
      </c>
      <c r="L168" s="24">
        <v>0</v>
      </c>
      <c r="M168" s="24">
        <v>0</v>
      </c>
      <c r="N168" s="24">
        <v>0</v>
      </c>
      <c r="O168" s="24">
        <v>0</v>
      </c>
      <c r="P168" s="24">
        <v>690</v>
      </c>
      <c r="Q168" s="24">
        <v>36495</v>
      </c>
      <c r="R168" s="24">
        <v>453134</v>
      </c>
      <c r="S168" s="24">
        <f t="shared" si="12"/>
        <v>12.416331004247157</v>
      </c>
      <c r="T168" s="29"/>
    </row>
    <row r="169" spans="1:20" x14ac:dyDescent="0.2">
      <c r="A169" s="23">
        <v>11</v>
      </c>
      <c r="B169" s="70"/>
      <c r="C169" s="23" t="s">
        <v>54</v>
      </c>
      <c r="D169" s="24">
        <v>213</v>
      </c>
      <c r="E169" s="24">
        <v>18767</v>
      </c>
      <c r="F169" s="24">
        <v>25</v>
      </c>
      <c r="G169" s="24">
        <v>9906</v>
      </c>
      <c r="H169" s="24">
        <v>0</v>
      </c>
      <c r="I169" s="24">
        <v>0</v>
      </c>
      <c r="J169" s="24">
        <v>10</v>
      </c>
      <c r="K169" s="24">
        <v>4348</v>
      </c>
      <c r="L169" s="24">
        <v>1</v>
      </c>
      <c r="M169" s="24">
        <v>2446</v>
      </c>
      <c r="N169" s="24">
        <v>0</v>
      </c>
      <c r="O169" s="24">
        <v>0</v>
      </c>
      <c r="P169" s="24">
        <v>249</v>
      </c>
      <c r="Q169" s="24">
        <v>35467</v>
      </c>
      <c r="R169" s="24">
        <v>2337897</v>
      </c>
      <c r="S169" s="24">
        <f t="shared" si="12"/>
        <v>65.917528970592386</v>
      </c>
      <c r="T169" s="29"/>
    </row>
    <row r="170" spans="1:20" x14ac:dyDescent="0.2">
      <c r="A170" s="23">
        <v>12</v>
      </c>
      <c r="B170" s="70"/>
      <c r="C170" s="25" t="s">
        <v>55</v>
      </c>
      <c r="D170" s="24">
        <v>171</v>
      </c>
      <c r="E170" s="24">
        <v>9886</v>
      </c>
      <c r="F170" s="24">
        <v>7</v>
      </c>
      <c r="G170" s="24">
        <v>360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178</v>
      </c>
      <c r="Q170" s="24">
        <v>10246</v>
      </c>
      <c r="R170" s="24">
        <v>175502</v>
      </c>
      <c r="S170" s="24">
        <f t="shared" si="12"/>
        <v>17.128830763224673</v>
      </c>
      <c r="T170" s="29"/>
    </row>
    <row r="171" spans="1:20" x14ac:dyDescent="0.2">
      <c r="A171" s="23">
        <v>13</v>
      </c>
      <c r="B171" s="71"/>
      <c r="C171" s="23" t="s">
        <v>56</v>
      </c>
      <c r="D171" s="24">
        <v>97</v>
      </c>
      <c r="E171" s="24">
        <v>4850</v>
      </c>
      <c r="F171" s="24">
        <v>65</v>
      </c>
      <c r="G171" s="24">
        <v>3622</v>
      </c>
      <c r="H171" s="24">
        <v>15</v>
      </c>
      <c r="I171" s="24">
        <v>1418</v>
      </c>
      <c r="J171" s="24">
        <v>6</v>
      </c>
      <c r="K171" s="24">
        <v>2043</v>
      </c>
      <c r="L171" s="24">
        <v>5</v>
      </c>
      <c r="M171" s="24">
        <v>11823</v>
      </c>
      <c r="N171" s="24">
        <v>1</v>
      </c>
      <c r="O171" s="24">
        <v>59573</v>
      </c>
      <c r="P171" s="24">
        <v>189</v>
      </c>
      <c r="Q171" s="24">
        <v>83329</v>
      </c>
      <c r="R171" s="24">
        <v>3613311</v>
      </c>
      <c r="S171" s="24">
        <f t="shared" si="12"/>
        <v>43.361986823314815</v>
      </c>
      <c r="T171" s="29"/>
    </row>
    <row r="172" spans="1:20" x14ac:dyDescent="0.2">
      <c r="A172" s="64" t="s">
        <v>42</v>
      </c>
      <c r="B172" s="65"/>
      <c r="C172" s="66"/>
      <c r="D172" s="26">
        <f t="shared" ref="D172:R172" si="13">SUM(D159:D171)</f>
        <v>2506</v>
      </c>
      <c r="E172" s="26">
        <f t="shared" si="13"/>
        <v>139838</v>
      </c>
      <c r="F172" s="26">
        <f t="shared" si="13"/>
        <v>616</v>
      </c>
      <c r="G172" s="26">
        <f t="shared" si="13"/>
        <v>35030</v>
      </c>
      <c r="H172" s="26">
        <f t="shared" si="13"/>
        <v>105</v>
      </c>
      <c r="I172" s="26">
        <f t="shared" si="13"/>
        <v>6180</v>
      </c>
      <c r="J172" s="26">
        <f t="shared" si="13"/>
        <v>52</v>
      </c>
      <c r="K172" s="26">
        <f t="shared" si="13"/>
        <v>10910.8</v>
      </c>
      <c r="L172" s="26">
        <f t="shared" si="13"/>
        <v>20</v>
      </c>
      <c r="M172" s="26">
        <f t="shared" si="13"/>
        <v>22834</v>
      </c>
      <c r="N172" s="26">
        <f t="shared" si="13"/>
        <v>18</v>
      </c>
      <c r="O172" s="26">
        <f t="shared" si="13"/>
        <v>76606</v>
      </c>
      <c r="P172" s="26">
        <f t="shared" si="13"/>
        <v>3317</v>
      </c>
      <c r="Q172" s="26">
        <f t="shared" si="13"/>
        <v>291398.8</v>
      </c>
      <c r="R172" s="26">
        <f t="shared" si="13"/>
        <v>14128320</v>
      </c>
      <c r="S172" s="26">
        <f t="shared" si="12"/>
        <v>48.484482434382024</v>
      </c>
      <c r="T172" s="29"/>
    </row>
    <row r="173" spans="1:20" x14ac:dyDescent="0.2">
      <c r="B173" s="5" t="s">
        <v>110</v>
      </c>
    </row>
    <row r="176" spans="1:20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</row>
    <row r="177" spans="1:20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8" spans="1:20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</row>
    <row r="179" spans="1:20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</sheetData>
  <mergeCells count="112">
    <mergeCell ref="B159:B171"/>
    <mergeCell ref="A172:C172"/>
    <mergeCell ref="D156:I156"/>
    <mergeCell ref="J156:O156"/>
    <mergeCell ref="P156:Q157"/>
    <mergeCell ref="R156:R157"/>
    <mergeCell ref="S156:S157"/>
    <mergeCell ref="D157:E157"/>
    <mergeCell ref="F157:G157"/>
    <mergeCell ref="H157:I157"/>
    <mergeCell ref="J157:K157"/>
    <mergeCell ref="L157:M157"/>
    <mergeCell ref="N157:O157"/>
    <mergeCell ref="B134:B146"/>
    <mergeCell ref="A147:C147"/>
    <mergeCell ref="A156:A158"/>
    <mergeCell ref="B156:B158"/>
    <mergeCell ref="C156:C158"/>
    <mergeCell ref="D131:I131"/>
    <mergeCell ref="J131:O131"/>
    <mergeCell ref="P131:Q132"/>
    <mergeCell ref="R131:R132"/>
    <mergeCell ref="S131:S132"/>
    <mergeCell ref="D132:E132"/>
    <mergeCell ref="F132:G132"/>
    <mergeCell ref="H132:I132"/>
    <mergeCell ref="J132:K132"/>
    <mergeCell ref="L132:M132"/>
    <mergeCell ref="N132:O132"/>
    <mergeCell ref="B109:B121"/>
    <mergeCell ref="A122:C122"/>
    <mergeCell ref="A131:A133"/>
    <mergeCell ref="B131:B133"/>
    <mergeCell ref="C131:C133"/>
    <mergeCell ref="D106:I106"/>
    <mergeCell ref="J106:O106"/>
    <mergeCell ref="P106:Q107"/>
    <mergeCell ref="R106:R107"/>
    <mergeCell ref="S106:S107"/>
    <mergeCell ref="D107:E107"/>
    <mergeCell ref="F107:G107"/>
    <mergeCell ref="H107:I107"/>
    <mergeCell ref="J107:K107"/>
    <mergeCell ref="L107:M107"/>
    <mergeCell ref="N107:O107"/>
    <mergeCell ref="B59:B71"/>
    <mergeCell ref="A72:C72"/>
    <mergeCell ref="A81:A83"/>
    <mergeCell ref="B81:B83"/>
    <mergeCell ref="C81:C83"/>
    <mergeCell ref="B84:B96"/>
    <mergeCell ref="A97:C97"/>
    <mergeCell ref="A106:A108"/>
    <mergeCell ref="B106:B108"/>
    <mergeCell ref="C106:C108"/>
    <mergeCell ref="D57:E57"/>
    <mergeCell ref="F57:G57"/>
    <mergeCell ref="H57:I57"/>
    <mergeCell ref="J57:K57"/>
    <mergeCell ref="L57:M57"/>
    <mergeCell ref="N57:O57"/>
    <mergeCell ref="S81:S82"/>
    <mergeCell ref="D82:E82"/>
    <mergeCell ref="F82:G82"/>
    <mergeCell ref="H82:I82"/>
    <mergeCell ref="J82:K82"/>
    <mergeCell ref="L82:M82"/>
    <mergeCell ref="N82:O82"/>
    <mergeCell ref="D81:I81"/>
    <mergeCell ref="J81:O81"/>
    <mergeCell ref="P81:Q82"/>
    <mergeCell ref="R81:R82"/>
    <mergeCell ref="B34:B46"/>
    <mergeCell ref="A47:C47"/>
    <mergeCell ref="A56:A58"/>
    <mergeCell ref="B56:B58"/>
    <mergeCell ref="C56:C58"/>
    <mergeCell ref="J31:O31"/>
    <mergeCell ref="P31:Q32"/>
    <mergeCell ref="R31:R32"/>
    <mergeCell ref="S31:S32"/>
    <mergeCell ref="D32:E32"/>
    <mergeCell ref="F32:G32"/>
    <mergeCell ref="H32:I32"/>
    <mergeCell ref="J32:K32"/>
    <mergeCell ref="L32:M32"/>
    <mergeCell ref="N32:O32"/>
    <mergeCell ref="A31:A33"/>
    <mergeCell ref="B31:B33"/>
    <mergeCell ref="C31:C33"/>
    <mergeCell ref="D31:I31"/>
    <mergeCell ref="D56:I56"/>
    <mergeCell ref="J56:O56"/>
    <mergeCell ref="P56:Q57"/>
    <mergeCell ref="R56:R57"/>
    <mergeCell ref="S56:S57"/>
    <mergeCell ref="R6:R7"/>
    <mergeCell ref="S6:S7"/>
    <mergeCell ref="A22:C22"/>
    <mergeCell ref="D7:E7"/>
    <mergeCell ref="F7:G7"/>
    <mergeCell ref="H7:I7"/>
    <mergeCell ref="J7:K7"/>
    <mergeCell ref="L7:M7"/>
    <mergeCell ref="N7:O7"/>
    <mergeCell ref="P6:Q7"/>
    <mergeCell ref="A6:A8"/>
    <mergeCell ref="B6:B8"/>
    <mergeCell ref="C6:C8"/>
    <mergeCell ref="B9:B21"/>
    <mergeCell ref="D6:I6"/>
    <mergeCell ref="J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3" manualBreakCount="3">
    <brk id="49" max="18" man="1"/>
    <brk id="99" max="18" man="1"/>
    <brk id="14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DDD5-8068-4E01-BCFD-690B518A40D3}">
  <dimension ref="A1:S268"/>
  <sheetViews>
    <sheetView showZeros="0" topLeftCell="A234" zoomScale="90" zoomScaleNormal="90" zoomScaleSheetLayoutView="55" workbookViewId="0">
      <selection activeCell="C265" sqref="A231:S266"/>
    </sheetView>
  </sheetViews>
  <sheetFormatPr defaultRowHeight="12.75" x14ac:dyDescent="0.2"/>
  <cols>
    <col min="1" max="1" width="7" style="10" customWidth="1"/>
    <col min="2" max="2" width="9.42578125" style="10" customWidth="1"/>
    <col min="3" max="3" width="13.85546875" style="10" customWidth="1"/>
    <col min="4" max="6" width="6.7109375" style="10" customWidth="1"/>
    <col min="7" max="7" width="8.140625" style="10" customWidth="1"/>
    <col min="8" max="8" width="6.7109375" style="10" customWidth="1"/>
    <col min="9" max="9" width="8" style="10" customWidth="1"/>
    <col min="10" max="10" width="6.28515625" style="10" customWidth="1"/>
    <col min="11" max="11" width="7.5703125" style="10" customWidth="1"/>
    <col min="12" max="12" width="6.7109375" style="10" customWidth="1"/>
    <col min="13" max="13" width="8" style="10" customWidth="1"/>
    <col min="14" max="14" width="6.7109375" style="10" customWidth="1"/>
    <col min="15" max="15" width="8.7109375" style="10" customWidth="1"/>
    <col min="16" max="16" width="7.140625" style="10" customWidth="1"/>
    <col min="17" max="17" width="8.42578125" style="10" customWidth="1"/>
    <col min="18" max="18" width="13" style="10" customWidth="1"/>
    <col min="19" max="19" width="10.5703125" style="10" customWidth="1"/>
    <col min="20" max="16384" width="9.140625" style="10"/>
  </cols>
  <sheetData>
    <row r="1" spans="1:19" x14ac:dyDescent="0.2">
      <c r="R1" s="12" t="s">
        <v>129</v>
      </c>
    </row>
    <row r="2" spans="1:19" x14ac:dyDescent="0.2">
      <c r="A2" s="11" t="s">
        <v>109</v>
      </c>
    </row>
    <row r="4" spans="1:19" x14ac:dyDescent="0.2">
      <c r="A4" s="12" t="s">
        <v>85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89</v>
      </c>
    </row>
    <row r="5" spans="1:19" ht="15" customHeight="1" x14ac:dyDescent="0.2">
      <c r="A5" s="68" t="s">
        <v>1</v>
      </c>
      <c r="B5" s="68" t="s">
        <v>2</v>
      </c>
      <c r="C5" s="68" t="s">
        <v>3</v>
      </c>
      <c r="D5" s="72" t="s">
        <v>96</v>
      </c>
      <c r="E5" s="72"/>
      <c r="F5" s="72"/>
      <c r="G5" s="72"/>
      <c r="H5" s="72"/>
      <c r="I5" s="72"/>
      <c r="J5" s="72" t="s">
        <v>98</v>
      </c>
      <c r="K5" s="72"/>
      <c r="L5" s="72"/>
      <c r="M5" s="72"/>
      <c r="N5" s="72"/>
      <c r="O5" s="72"/>
      <c r="P5" s="67" t="s">
        <v>4</v>
      </c>
      <c r="Q5" s="67"/>
      <c r="R5" s="67" t="s">
        <v>5</v>
      </c>
      <c r="S5" s="67" t="s">
        <v>80</v>
      </c>
    </row>
    <row r="6" spans="1:19" ht="28.5" customHeight="1" x14ac:dyDescent="0.2">
      <c r="A6" s="68"/>
      <c r="B6" s="68"/>
      <c r="C6" s="68"/>
      <c r="D6" s="67" t="s">
        <v>95</v>
      </c>
      <c r="E6" s="67"/>
      <c r="F6" s="67" t="s">
        <v>99</v>
      </c>
      <c r="G6" s="67"/>
      <c r="H6" s="67" t="s">
        <v>100</v>
      </c>
      <c r="I6" s="67"/>
      <c r="J6" s="67" t="s">
        <v>97</v>
      </c>
      <c r="K6" s="67"/>
      <c r="L6" s="67" t="s">
        <v>99</v>
      </c>
      <c r="M6" s="67"/>
      <c r="N6" s="67" t="s">
        <v>101</v>
      </c>
      <c r="O6" s="67"/>
      <c r="P6" s="67"/>
      <c r="Q6" s="67"/>
      <c r="R6" s="67"/>
      <c r="S6" s="67"/>
    </row>
    <row r="7" spans="1:19" ht="25.5" x14ac:dyDescent="0.2">
      <c r="A7" s="68"/>
      <c r="B7" s="68"/>
      <c r="C7" s="68"/>
      <c r="D7" s="27" t="s">
        <v>7</v>
      </c>
      <c r="E7" s="27" t="s">
        <v>8</v>
      </c>
      <c r="F7" s="27" t="s">
        <v>7</v>
      </c>
      <c r="G7" s="27" t="s">
        <v>8</v>
      </c>
      <c r="H7" s="27" t="s">
        <v>7</v>
      </c>
      <c r="I7" s="27" t="s">
        <v>8</v>
      </c>
      <c r="J7" s="27" t="s">
        <v>7</v>
      </c>
      <c r="K7" s="27" t="s">
        <v>8</v>
      </c>
      <c r="L7" s="27" t="s">
        <v>7</v>
      </c>
      <c r="M7" s="27" t="s">
        <v>8</v>
      </c>
      <c r="N7" s="27" t="s">
        <v>7</v>
      </c>
      <c r="O7" s="27" t="s">
        <v>8</v>
      </c>
      <c r="P7" s="27" t="s">
        <v>7</v>
      </c>
      <c r="Q7" s="27" t="s">
        <v>8</v>
      </c>
      <c r="R7" s="27" t="s">
        <v>9</v>
      </c>
      <c r="S7" s="28" t="s">
        <v>79</v>
      </c>
    </row>
    <row r="8" spans="1:19" x14ac:dyDescent="0.2">
      <c r="A8" s="80">
        <v>1</v>
      </c>
      <c r="B8" s="79" t="s">
        <v>6</v>
      </c>
      <c r="C8" s="31" t="s">
        <v>6</v>
      </c>
      <c r="D8" s="32">
        <v>103</v>
      </c>
      <c r="E8" s="32">
        <v>82</v>
      </c>
      <c r="F8" s="32">
        <v>596</v>
      </c>
      <c r="G8" s="32">
        <v>3337</v>
      </c>
      <c r="H8" s="32">
        <v>446</v>
      </c>
      <c r="I8" s="32">
        <v>11813</v>
      </c>
      <c r="J8" s="32">
        <v>33</v>
      </c>
      <c r="K8" s="32">
        <v>7083</v>
      </c>
      <c r="L8" s="32">
        <v>0</v>
      </c>
      <c r="M8" s="32">
        <v>0</v>
      </c>
      <c r="N8" s="32">
        <v>1</v>
      </c>
      <c r="O8" s="32">
        <v>7015</v>
      </c>
      <c r="P8" s="32">
        <v>1179</v>
      </c>
      <c r="Q8" s="32">
        <v>29330</v>
      </c>
      <c r="R8" s="32">
        <v>10535072</v>
      </c>
      <c r="S8" s="33">
        <f>R8/Q8</f>
        <v>359.19099897715648</v>
      </c>
    </row>
    <row r="9" spans="1:19" x14ac:dyDescent="0.2">
      <c r="A9" s="80"/>
      <c r="B9" s="79"/>
      <c r="C9" s="23" t="s">
        <v>10</v>
      </c>
      <c r="D9" s="32">
        <v>37</v>
      </c>
      <c r="E9" s="32">
        <v>37</v>
      </c>
      <c r="F9" s="32">
        <v>646</v>
      </c>
      <c r="G9" s="32">
        <v>3736</v>
      </c>
      <c r="H9" s="32">
        <v>339</v>
      </c>
      <c r="I9" s="32">
        <v>11584</v>
      </c>
      <c r="J9" s="32">
        <v>132</v>
      </c>
      <c r="K9" s="32">
        <v>28163</v>
      </c>
      <c r="L9" s="32">
        <v>10</v>
      </c>
      <c r="M9" s="32">
        <v>23302</v>
      </c>
      <c r="N9" s="32">
        <v>2</v>
      </c>
      <c r="O9" s="32">
        <v>13969</v>
      </c>
      <c r="P9" s="32">
        <v>1166</v>
      </c>
      <c r="Q9" s="32">
        <v>80791</v>
      </c>
      <c r="R9" s="32">
        <v>44999793</v>
      </c>
      <c r="S9" s="33">
        <f t="shared" ref="S9:S40" si="0">R9/Q9</f>
        <v>556.99017217264304</v>
      </c>
    </row>
    <row r="10" spans="1:19" x14ac:dyDescent="0.2">
      <c r="A10" s="80"/>
      <c r="B10" s="79"/>
      <c r="C10" s="23" t="s">
        <v>11</v>
      </c>
      <c r="D10" s="32">
        <v>930</v>
      </c>
      <c r="E10" s="32">
        <v>398</v>
      </c>
      <c r="F10" s="32">
        <v>874</v>
      </c>
      <c r="G10" s="32">
        <v>2802</v>
      </c>
      <c r="H10" s="32">
        <v>223</v>
      </c>
      <c r="I10" s="32">
        <v>5991</v>
      </c>
      <c r="J10" s="32">
        <v>16</v>
      </c>
      <c r="K10" s="32">
        <v>2716</v>
      </c>
      <c r="L10" s="32">
        <v>0</v>
      </c>
      <c r="M10" s="32">
        <v>0</v>
      </c>
      <c r="N10" s="32">
        <v>0</v>
      </c>
      <c r="O10" s="32">
        <v>0</v>
      </c>
      <c r="P10" s="32">
        <v>2043</v>
      </c>
      <c r="Q10" s="32">
        <v>11907</v>
      </c>
      <c r="R10" s="32">
        <v>1156000</v>
      </c>
      <c r="S10" s="33">
        <f t="shared" si="0"/>
        <v>97.085747879398667</v>
      </c>
    </row>
    <row r="11" spans="1:19" x14ac:dyDescent="0.2">
      <c r="A11" s="80"/>
      <c r="B11" s="79"/>
      <c r="C11" s="23" t="s">
        <v>12</v>
      </c>
      <c r="D11" s="32">
        <v>168</v>
      </c>
      <c r="E11" s="32">
        <v>168</v>
      </c>
      <c r="F11" s="32">
        <v>347</v>
      </c>
      <c r="G11" s="32">
        <v>1300</v>
      </c>
      <c r="H11" s="32">
        <v>103</v>
      </c>
      <c r="I11" s="32">
        <v>2597</v>
      </c>
      <c r="J11" s="32">
        <v>11</v>
      </c>
      <c r="K11" s="32">
        <v>2322</v>
      </c>
      <c r="L11" s="32">
        <v>3</v>
      </c>
      <c r="M11" s="32">
        <v>4600</v>
      </c>
      <c r="N11" s="32">
        <v>1</v>
      </c>
      <c r="O11" s="32">
        <v>21230</v>
      </c>
      <c r="P11" s="32">
        <v>633</v>
      </c>
      <c r="Q11" s="32">
        <v>32217</v>
      </c>
      <c r="R11" s="32">
        <v>98991007</v>
      </c>
      <c r="S11" s="33">
        <f t="shared" si="0"/>
        <v>3072.6326783996028</v>
      </c>
    </row>
    <row r="12" spans="1:19" x14ac:dyDescent="0.2">
      <c r="A12" s="73">
        <v>2</v>
      </c>
      <c r="B12" s="81" t="s">
        <v>13</v>
      </c>
      <c r="C12" s="23" t="s">
        <v>13</v>
      </c>
      <c r="D12" s="32">
        <v>935</v>
      </c>
      <c r="E12" s="32">
        <v>605</v>
      </c>
      <c r="F12" s="32">
        <v>47</v>
      </c>
      <c r="G12" s="32">
        <v>106</v>
      </c>
      <c r="H12" s="32">
        <v>54</v>
      </c>
      <c r="I12" s="32">
        <v>2228</v>
      </c>
      <c r="J12" s="32">
        <v>11</v>
      </c>
      <c r="K12" s="32">
        <v>2325</v>
      </c>
      <c r="L12" s="32">
        <v>1</v>
      </c>
      <c r="M12" s="32">
        <v>1089</v>
      </c>
      <c r="N12" s="32">
        <v>0</v>
      </c>
      <c r="O12" s="32">
        <v>0</v>
      </c>
      <c r="P12" s="32">
        <v>1048</v>
      </c>
      <c r="Q12" s="32">
        <v>6353</v>
      </c>
      <c r="R12" s="32">
        <v>8203225</v>
      </c>
      <c r="S12" s="33">
        <f t="shared" si="0"/>
        <v>1291.2364237368172</v>
      </c>
    </row>
    <row r="13" spans="1:19" x14ac:dyDescent="0.2">
      <c r="A13" s="74"/>
      <c r="B13" s="82"/>
      <c r="C13" s="23" t="s">
        <v>14</v>
      </c>
      <c r="D13" s="32">
        <v>273</v>
      </c>
      <c r="E13" s="32">
        <v>195</v>
      </c>
      <c r="F13" s="32">
        <v>142</v>
      </c>
      <c r="G13" s="32">
        <v>535</v>
      </c>
      <c r="H13" s="32">
        <v>74</v>
      </c>
      <c r="I13" s="32">
        <v>2640</v>
      </c>
      <c r="J13" s="32">
        <v>21</v>
      </c>
      <c r="K13" s="32">
        <v>6729</v>
      </c>
      <c r="L13" s="32">
        <v>1</v>
      </c>
      <c r="M13" s="32">
        <v>1241</v>
      </c>
      <c r="N13" s="32">
        <v>0</v>
      </c>
      <c r="O13" s="32">
        <v>0</v>
      </c>
      <c r="P13" s="32">
        <v>511</v>
      </c>
      <c r="Q13" s="32">
        <v>11340</v>
      </c>
      <c r="R13" s="32">
        <v>14623975</v>
      </c>
      <c r="S13" s="33">
        <f t="shared" si="0"/>
        <v>1289.592151675485</v>
      </c>
    </row>
    <row r="14" spans="1:19" x14ac:dyDescent="0.2">
      <c r="A14" s="74"/>
      <c r="B14" s="82"/>
      <c r="C14" s="23" t="s">
        <v>15</v>
      </c>
      <c r="D14" s="32">
        <v>0</v>
      </c>
      <c r="E14" s="32">
        <v>0</v>
      </c>
      <c r="F14" s="32">
        <v>2</v>
      </c>
      <c r="G14" s="32">
        <v>11</v>
      </c>
      <c r="H14" s="32">
        <v>16</v>
      </c>
      <c r="I14" s="32">
        <v>798</v>
      </c>
      <c r="J14" s="32">
        <v>3</v>
      </c>
      <c r="K14" s="32">
        <v>1151</v>
      </c>
      <c r="L14" s="32">
        <v>1</v>
      </c>
      <c r="M14" s="32">
        <v>2250</v>
      </c>
      <c r="N14" s="32">
        <v>0</v>
      </c>
      <c r="O14" s="32">
        <v>0</v>
      </c>
      <c r="P14" s="32">
        <v>22</v>
      </c>
      <c r="Q14" s="32">
        <v>4210</v>
      </c>
      <c r="R14" s="32">
        <v>14053950</v>
      </c>
      <c r="S14" s="33">
        <f t="shared" si="0"/>
        <v>3338.230403800475</v>
      </c>
    </row>
    <row r="15" spans="1:19" x14ac:dyDescent="0.2">
      <c r="A15" s="75"/>
      <c r="B15" s="83"/>
      <c r="C15" s="23" t="s">
        <v>16</v>
      </c>
      <c r="D15" s="32">
        <v>71</v>
      </c>
      <c r="E15" s="32">
        <v>64</v>
      </c>
      <c r="F15" s="32">
        <v>55</v>
      </c>
      <c r="G15" s="32">
        <v>178</v>
      </c>
      <c r="H15" s="32">
        <v>8</v>
      </c>
      <c r="I15" s="32">
        <v>370</v>
      </c>
      <c r="J15" s="32">
        <v>11</v>
      </c>
      <c r="K15" s="32">
        <v>2666</v>
      </c>
      <c r="L15" s="32">
        <v>1</v>
      </c>
      <c r="M15" s="32">
        <v>1600</v>
      </c>
      <c r="N15" s="32">
        <v>0</v>
      </c>
      <c r="O15" s="32">
        <v>0</v>
      </c>
      <c r="P15" s="32">
        <v>146</v>
      </c>
      <c r="Q15" s="32">
        <v>4878</v>
      </c>
      <c r="R15" s="32">
        <v>9799719</v>
      </c>
      <c r="S15" s="33">
        <f t="shared" si="0"/>
        <v>2008.9624846248462</v>
      </c>
    </row>
    <row r="16" spans="1:19" x14ac:dyDescent="0.2">
      <c r="A16" s="73">
        <v>3</v>
      </c>
      <c r="B16" s="84" t="s">
        <v>91</v>
      </c>
      <c r="C16" s="34" t="s">
        <v>18</v>
      </c>
      <c r="D16" s="32">
        <v>10</v>
      </c>
      <c r="E16" s="32">
        <v>9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5">
        <v>0</v>
      </c>
      <c r="N16" s="32">
        <v>1</v>
      </c>
      <c r="O16" s="32">
        <v>50000</v>
      </c>
      <c r="P16" s="32">
        <v>11</v>
      </c>
      <c r="Q16" s="32">
        <v>50009</v>
      </c>
      <c r="R16" s="32">
        <v>0</v>
      </c>
      <c r="S16" s="33">
        <f t="shared" si="0"/>
        <v>0</v>
      </c>
    </row>
    <row r="17" spans="1:19" x14ac:dyDescent="0.2">
      <c r="A17" s="74"/>
      <c r="B17" s="85"/>
      <c r="C17" s="23" t="s">
        <v>19</v>
      </c>
      <c r="D17" s="32">
        <v>40</v>
      </c>
      <c r="E17" s="32">
        <v>34</v>
      </c>
      <c r="F17" s="32">
        <v>5</v>
      </c>
      <c r="G17" s="32">
        <v>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1</v>
      </c>
      <c r="O17" s="32">
        <v>10000</v>
      </c>
      <c r="P17" s="32">
        <v>46</v>
      </c>
      <c r="Q17" s="32">
        <v>10041</v>
      </c>
      <c r="R17" s="32">
        <v>0</v>
      </c>
      <c r="S17" s="33">
        <f t="shared" si="0"/>
        <v>0</v>
      </c>
    </row>
    <row r="18" spans="1:19" x14ac:dyDescent="0.2">
      <c r="A18" s="74"/>
      <c r="B18" s="85"/>
      <c r="C18" s="23" t="s">
        <v>20</v>
      </c>
      <c r="D18" s="32">
        <v>14</v>
      </c>
      <c r="E18" s="32">
        <v>11</v>
      </c>
      <c r="F18" s="32">
        <v>1</v>
      </c>
      <c r="G18" s="32">
        <v>2</v>
      </c>
      <c r="H18" s="32">
        <v>0</v>
      </c>
      <c r="I18" s="32">
        <v>0</v>
      </c>
      <c r="J18" s="32">
        <v>0</v>
      </c>
      <c r="K18" s="32">
        <v>0</v>
      </c>
      <c r="L18" s="32">
        <v>2</v>
      </c>
      <c r="M18" s="32">
        <v>4300</v>
      </c>
      <c r="N18" s="32">
        <v>0</v>
      </c>
      <c r="O18" s="32">
        <v>0</v>
      </c>
      <c r="P18" s="32">
        <v>17</v>
      </c>
      <c r="Q18" s="32">
        <v>4313</v>
      </c>
      <c r="R18" s="32">
        <v>7564032</v>
      </c>
      <c r="S18" s="33">
        <f t="shared" si="0"/>
        <v>1753.7750985392997</v>
      </c>
    </row>
    <row r="19" spans="1:19" x14ac:dyDescent="0.2">
      <c r="A19" s="75"/>
      <c r="B19" s="86"/>
      <c r="C19" s="23" t="s">
        <v>22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/>
    </row>
    <row r="20" spans="1:19" x14ac:dyDescent="0.2">
      <c r="A20" s="73">
        <v>4</v>
      </c>
      <c r="B20" s="81" t="s">
        <v>23</v>
      </c>
      <c r="C20" s="23" t="s">
        <v>24</v>
      </c>
      <c r="D20" s="32">
        <v>525</v>
      </c>
      <c r="E20" s="32">
        <v>525</v>
      </c>
      <c r="F20" s="32">
        <v>1</v>
      </c>
      <c r="G20" s="32">
        <v>4</v>
      </c>
      <c r="H20" s="32">
        <v>82</v>
      </c>
      <c r="I20" s="32">
        <v>3275</v>
      </c>
      <c r="J20" s="32">
        <v>20</v>
      </c>
      <c r="K20" s="32">
        <v>4672</v>
      </c>
      <c r="L20" s="32">
        <v>2</v>
      </c>
      <c r="M20" s="32">
        <v>3000</v>
      </c>
      <c r="N20" s="32">
        <v>0</v>
      </c>
      <c r="O20" s="32">
        <v>0</v>
      </c>
      <c r="P20" s="32">
        <v>630</v>
      </c>
      <c r="Q20" s="32">
        <v>11476</v>
      </c>
      <c r="R20" s="32">
        <v>11759174</v>
      </c>
      <c r="S20" s="33">
        <f t="shared" si="0"/>
        <v>1024.6753224119902</v>
      </c>
    </row>
    <row r="21" spans="1:19" x14ac:dyDescent="0.2">
      <c r="A21" s="74"/>
      <c r="B21" s="82"/>
      <c r="C21" s="23" t="s">
        <v>25</v>
      </c>
      <c r="D21" s="32">
        <v>29</v>
      </c>
      <c r="E21" s="32">
        <v>23</v>
      </c>
      <c r="F21" s="32">
        <v>33</v>
      </c>
      <c r="G21" s="32">
        <v>184</v>
      </c>
      <c r="H21" s="32">
        <v>17</v>
      </c>
      <c r="I21" s="32">
        <v>650</v>
      </c>
      <c r="J21" s="32">
        <v>6</v>
      </c>
      <c r="K21" s="32">
        <v>2340</v>
      </c>
      <c r="L21" s="32">
        <v>1</v>
      </c>
      <c r="M21" s="32">
        <v>1360</v>
      </c>
      <c r="N21" s="32">
        <v>0</v>
      </c>
      <c r="O21" s="32">
        <v>0</v>
      </c>
      <c r="P21" s="32">
        <v>86</v>
      </c>
      <c r="Q21" s="32">
        <v>4557</v>
      </c>
      <c r="R21" s="32">
        <v>3302605</v>
      </c>
      <c r="S21" s="33">
        <f t="shared" si="0"/>
        <v>724.73228000877771</v>
      </c>
    </row>
    <row r="22" spans="1:19" x14ac:dyDescent="0.2">
      <c r="A22" s="74"/>
      <c r="B22" s="82"/>
      <c r="C22" s="23" t="s">
        <v>23</v>
      </c>
      <c r="D22" s="32">
        <v>1</v>
      </c>
      <c r="E22" s="32">
        <v>1</v>
      </c>
      <c r="F22" s="32">
        <v>67</v>
      </c>
      <c r="G22" s="32">
        <v>464</v>
      </c>
      <c r="H22" s="32">
        <v>43</v>
      </c>
      <c r="I22" s="32">
        <v>1192</v>
      </c>
      <c r="J22" s="32">
        <v>4</v>
      </c>
      <c r="K22" s="32">
        <v>1530</v>
      </c>
      <c r="L22" s="32">
        <v>1</v>
      </c>
      <c r="M22" s="32">
        <v>1250</v>
      </c>
      <c r="N22" s="32">
        <v>1</v>
      </c>
      <c r="O22" s="32">
        <v>9000</v>
      </c>
      <c r="P22" s="32">
        <v>117</v>
      </c>
      <c r="Q22" s="32">
        <v>13437</v>
      </c>
      <c r="R22" s="32">
        <v>26873718</v>
      </c>
      <c r="S22" s="33">
        <f t="shared" si="0"/>
        <v>1999.9790131725831</v>
      </c>
    </row>
    <row r="23" spans="1:19" x14ac:dyDescent="0.2">
      <c r="A23" s="74"/>
      <c r="B23" s="82"/>
      <c r="C23" s="23" t="s">
        <v>26</v>
      </c>
      <c r="D23" s="32">
        <v>0</v>
      </c>
      <c r="E23" s="32">
        <v>0</v>
      </c>
      <c r="F23" s="32">
        <v>21</v>
      </c>
      <c r="G23" s="32">
        <v>161</v>
      </c>
      <c r="H23" s="32">
        <v>9</v>
      </c>
      <c r="I23" s="32">
        <v>275</v>
      </c>
      <c r="J23" s="32">
        <v>1</v>
      </c>
      <c r="K23" s="32">
        <v>160</v>
      </c>
      <c r="L23" s="32">
        <v>1</v>
      </c>
      <c r="M23" s="32">
        <v>1400</v>
      </c>
      <c r="N23" s="32">
        <v>0</v>
      </c>
      <c r="O23" s="32">
        <v>0</v>
      </c>
      <c r="P23" s="32">
        <v>32</v>
      </c>
      <c r="Q23" s="32">
        <v>1996</v>
      </c>
      <c r="R23" s="32">
        <v>495000</v>
      </c>
      <c r="S23" s="33">
        <f t="shared" si="0"/>
        <v>247.99599198396794</v>
      </c>
    </row>
    <row r="24" spans="1:19" x14ac:dyDescent="0.2">
      <c r="A24" s="75"/>
      <c r="B24" s="83"/>
      <c r="C24" s="23" t="s">
        <v>21</v>
      </c>
      <c r="D24" s="32">
        <v>0</v>
      </c>
      <c r="E24" s="32">
        <v>0</v>
      </c>
      <c r="F24" s="32">
        <v>6</v>
      </c>
      <c r="G24" s="32">
        <v>48</v>
      </c>
      <c r="H24" s="32">
        <v>9</v>
      </c>
      <c r="I24" s="32">
        <v>315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15</v>
      </c>
      <c r="Q24" s="32">
        <v>363</v>
      </c>
      <c r="R24" s="32">
        <v>157000</v>
      </c>
      <c r="S24" s="33">
        <f t="shared" si="0"/>
        <v>432.5068870523416</v>
      </c>
    </row>
    <row r="25" spans="1:19" x14ac:dyDescent="0.2">
      <c r="A25" s="73">
        <v>5</v>
      </c>
      <c r="B25" s="81" t="s">
        <v>27</v>
      </c>
      <c r="C25" s="23" t="s">
        <v>27</v>
      </c>
      <c r="D25" s="32">
        <v>16</v>
      </c>
      <c r="E25" s="32">
        <v>11</v>
      </c>
      <c r="F25" s="32">
        <v>122</v>
      </c>
      <c r="G25" s="32">
        <v>733</v>
      </c>
      <c r="H25" s="32">
        <v>24</v>
      </c>
      <c r="I25" s="32">
        <v>704</v>
      </c>
      <c r="J25" s="32">
        <v>1</v>
      </c>
      <c r="K25" s="32">
        <v>300</v>
      </c>
      <c r="L25" s="32">
        <v>0</v>
      </c>
      <c r="M25" s="35">
        <v>0</v>
      </c>
      <c r="N25" s="32">
        <v>0</v>
      </c>
      <c r="O25" s="32">
        <v>0</v>
      </c>
      <c r="P25" s="32">
        <v>163</v>
      </c>
      <c r="Q25" s="32">
        <v>1748</v>
      </c>
      <c r="R25" s="32">
        <v>1349000</v>
      </c>
      <c r="S25" s="33">
        <f t="shared" si="0"/>
        <v>771.73913043478262</v>
      </c>
    </row>
    <row r="26" spans="1:19" x14ac:dyDescent="0.2">
      <c r="A26" s="74"/>
      <c r="B26" s="82"/>
      <c r="C26" s="23" t="s">
        <v>28</v>
      </c>
      <c r="D26" s="32">
        <v>0</v>
      </c>
      <c r="E26" s="32">
        <v>0</v>
      </c>
      <c r="F26" s="32">
        <v>38</v>
      </c>
      <c r="G26" s="32">
        <v>187</v>
      </c>
      <c r="H26" s="32">
        <v>8</v>
      </c>
      <c r="I26" s="32">
        <v>335</v>
      </c>
      <c r="J26" s="32">
        <v>4</v>
      </c>
      <c r="K26" s="32">
        <v>750</v>
      </c>
      <c r="L26" s="32">
        <v>0</v>
      </c>
      <c r="M26" s="32">
        <v>0</v>
      </c>
      <c r="N26" s="32">
        <v>0</v>
      </c>
      <c r="O26" s="32">
        <v>0</v>
      </c>
      <c r="P26" s="32">
        <v>50</v>
      </c>
      <c r="Q26" s="32">
        <v>1272</v>
      </c>
      <c r="R26" s="32">
        <v>4525786</v>
      </c>
      <c r="S26" s="33">
        <f t="shared" si="0"/>
        <v>3558.0078616352203</v>
      </c>
    </row>
    <row r="27" spans="1:19" x14ac:dyDescent="0.2">
      <c r="A27" s="74"/>
      <c r="B27" s="82"/>
      <c r="C27" s="23" t="s">
        <v>29</v>
      </c>
      <c r="D27" s="32">
        <v>49</v>
      </c>
      <c r="E27" s="32">
        <v>36</v>
      </c>
      <c r="F27" s="32">
        <v>99</v>
      </c>
      <c r="G27" s="32">
        <v>277</v>
      </c>
      <c r="H27" s="32">
        <v>5</v>
      </c>
      <c r="I27" s="32">
        <v>131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153</v>
      </c>
      <c r="Q27" s="32">
        <v>444</v>
      </c>
      <c r="R27" s="32">
        <v>0</v>
      </c>
      <c r="S27" s="33">
        <f t="shared" si="0"/>
        <v>0</v>
      </c>
    </row>
    <row r="28" spans="1:19" x14ac:dyDescent="0.2">
      <c r="A28" s="74"/>
      <c r="B28" s="82"/>
      <c r="C28" s="23" t="s">
        <v>30</v>
      </c>
      <c r="D28" s="32">
        <v>50</v>
      </c>
      <c r="E28" s="32">
        <v>43</v>
      </c>
      <c r="F28" s="32">
        <v>59</v>
      </c>
      <c r="G28" s="32">
        <v>253</v>
      </c>
      <c r="H28" s="32">
        <v>4</v>
      </c>
      <c r="I28" s="32">
        <v>85</v>
      </c>
      <c r="J28" s="32">
        <v>1</v>
      </c>
      <c r="K28" s="32">
        <v>135</v>
      </c>
      <c r="L28" s="32">
        <v>0</v>
      </c>
      <c r="M28" s="32">
        <v>0</v>
      </c>
      <c r="N28" s="32">
        <v>0</v>
      </c>
      <c r="O28" s="32">
        <v>0</v>
      </c>
      <c r="P28" s="32">
        <v>114</v>
      </c>
      <c r="Q28" s="32">
        <v>516</v>
      </c>
      <c r="R28" s="32">
        <v>2672120</v>
      </c>
      <c r="S28" s="33">
        <f t="shared" si="0"/>
        <v>5178.5271317829456</v>
      </c>
    </row>
    <row r="29" spans="1:19" x14ac:dyDescent="0.2">
      <c r="A29" s="74"/>
      <c r="B29" s="82"/>
      <c r="C29" s="23" t="s">
        <v>31</v>
      </c>
      <c r="D29" s="32">
        <v>144</v>
      </c>
      <c r="E29" s="32">
        <v>75</v>
      </c>
      <c r="F29" s="32">
        <v>94</v>
      </c>
      <c r="G29" s="32">
        <v>428</v>
      </c>
      <c r="H29" s="32">
        <v>11</v>
      </c>
      <c r="I29" s="32">
        <v>355</v>
      </c>
      <c r="J29" s="32">
        <v>1</v>
      </c>
      <c r="K29" s="32">
        <v>1000</v>
      </c>
      <c r="L29" s="32">
        <v>0</v>
      </c>
      <c r="M29" s="32">
        <v>0</v>
      </c>
      <c r="N29" s="32">
        <v>0</v>
      </c>
      <c r="O29" s="32">
        <v>0</v>
      </c>
      <c r="P29" s="32">
        <v>250</v>
      </c>
      <c r="Q29" s="32">
        <v>1858</v>
      </c>
      <c r="R29" s="32">
        <v>13259913</v>
      </c>
      <c r="S29" s="33">
        <f t="shared" si="0"/>
        <v>7136.6593110871909</v>
      </c>
    </row>
    <row r="30" spans="1:19" x14ac:dyDescent="0.2">
      <c r="A30" s="75"/>
      <c r="B30" s="83"/>
      <c r="C30" s="23" t="s">
        <v>32</v>
      </c>
      <c r="D30" s="32">
        <v>3</v>
      </c>
      <c r="E30" s="32">
        <v>3</v>
      </c>
      <c r="F30" s="32">
        <v>71</v>
      </c>
      <c r="G30" s="32">
        <v>381</v>
      </c>
      <c r="H30" s="32">
        <v>12</v>
      </c>
      <c r="I30" s="32">
        <v>394</v>
      </c>
      <c r="J30" s="32">
        <v>4</v>
      </c>
      <c r="K30" s="32">
        <v>1100</v>
      </c>
      <c r="L30" s="32">
        <v>2</v>
      </c>
      <c r="M30" s="32">
        <v>2300</v>
      </c>
      <c r="N30" s="32">
        <v>0</v>
      </c>
      <c r="O30" s="32">
        <v>0</v>
      </c>
      <c r="P30" s="32">
        <v>92</v>
      </c>
      <c r="Q30" s="32">
        <v>4178</v>
      </c>
      <c r="R30" s="32">
        <v>27434186</v>
      </c>
      <c r="S30" s="33">
        <f t="shared" si="0"/>
        <v>6566.3441838200097</v>
      </c>
    </row>
    <row r="31" spans="1:19" x14ac:dyDescent="0.2">
      <c r="A31" s="73">
        <v>6</v>
      </c>
      <c r="B31" s="81" t="s">
        <v>33</v>
      </c>
      <c r="C31" s="23" t="s">
        <v>33</v>
      </c>
      <c r="D31" s="32">
        <v>371</v>
      </c>
      <c r="E31" s="32">
        <v>175</v>
      </c>
      <c r="F31" s="32">
        <v>224</v>
      </c>
      <c r="G31" s="32">
        <v>615</v>
      </c>
      <c r="H31" s="32">
        <v>30</v>
      </c>
      <c r="I31" s="32">
        <v>977</v>
      </c>
      <c r="J31" s="32">
        <v>3</v>
      </c>
      <c r="K31" s="32">
        <v>1212</v>
      </c>
      <c r="L31" s="32">
        <v>0</v>
      </c>
      <c r="M31" s="32">
        <v>0</v>
      </c>
      <c r="N31" s="32">
        <v>0</v>
      </c>
      <c r="O31" s="32">
        <v>0</v>
      </c>
      <c r="P31" s="32">
        <v>628</v>
      </c>
      <c r="Q31" s="32">
        <v>2979</v>
      </c>
      <c r="R31" s="32">
        <v>5150379</v>
      </c>
      <c r="S31" s="33">
        <f t="shared" si="0"/>
        <v>1728.8952668680765</v>
      </c>
    </row>
    <row r="32" spans="1:19" x14ac:dyDescent="0.2">
      <c r="A32" s="74"/>
      <c r="B32" s="82"/>
      <c r="C32" s="23" t="s">
        <v>34</v>
      </c>
      <c r="D32" s="32">
        <v>94</v>
      </c>
      <c r="E32" s="32">
        <v>52</v>
      </c>
      <c r="F32" s="32">
        <v>31</v>
      </c>
      <c r="G32" s="32">
        <v>163</v>
      </c>
      <c r="H32" s="32">
        <v>20</v>
      </c>
      <c r="I32" s="32">
        <v>635</v>
      </c>
      <c r="J32" s="32">
        <v>2</v>
      </c>
      <c r="K32" s="32">
        <v>967</v>
      </c>
      <c r="L32" s="32">
        <v>0</v>
      </c>
      <c r="M32" s="32">
        <v>0</v>
      </c>
      <c r="N32" s="32">
        <v>0</v>
      </c>
      <c r="O32" s="32">
        <v>0</v>
      </c>
      <c r="P32" s="32">
        <v>147</v>
      </c>
      <c r="Q32" s="32">
        <v>1817</v>
      </c>
      <c r="R32" s="32">
        <v>10547825</v>
      </c>
      <c r="S32" s="33">
        <f t="shared" si="0"/>
        <v>5805.0770500825538</v>
      </c>
    </row>
    <row r="33" spans="1:19" x14ac:dyDescent="0.2">
      <c r="A33" s="74"/>
      <c r="B33" s="82"/>
      <c r="C33" s="23" t="s">
        <v>35</v>
      </c>
      <c r="D33" s="32">
        <v>666</v>
      </c>
      <c r="E33" s="32">
        <v>336</v>
      </c>
      <c r="F33" s="32">
        <v>295</v>
      </c>
      <c r="G33" s="32">
        <v>795</v>
      </c>
      <c r="H33" s="32">
        <v>19</v>
      </c>
      <c r="I33" s="32">
        <v>571</v>
      </c>
      <c r="J33" s="32">
        <v>5</v>
      </c>
      <c r="K33" s="32">
        <v>725</v>
      </c>
      <c r="L33" s="32">
        <v>2</v>
      </c>
      <c r="M33" s="32">
        <v>2540</v>
      </c>
      <c r="N33" s="32">
        <v>1</v>
      </c>
      <c r="O33" s="32">
        <v>10030</v>
      </c>
      <c r="P33" s="32">
        <v>988</v>
      </c>
      <c r="Q33" s="32">
        <v>14997</v>
      </c>
      <c r="R33" s="32">
        <v>16100271</v>
      </c>
      <c r="S33" s="33">
        <f t="shared" si="0"/>
        <v>1073.5661132226446</v>
      </c>
    </row>
    <row r="34" spans="1:19" x14ac:dyDescent="0.2">
      <c r="A34" s="75"/>
      <c r="B34" s="83"/>
      <c r="C34" s="23" t="s">
        <v>36</v>
      </c>
      <c r="D34" s="32">
        <v>207</v>
      </c>
      <c r="E34" s="32">
        <v>182</v>
      </c>
      <c r="F34" s="32">
        <v>63</v>
      </c>
      <c r="G34" s="32">
        <v>182</v>
      </c>
      <c r="H34" s="32">
        <v>22</v>
      </c>
      <c r="I34" s="32">
        <v>798</v>
      </c>
      <c r="J34" s="32">
        <v>7</v>
      </c>
      <c r="K34" s="32">
        <v>2080</v>
      </c>
      <c r="L34" s="32">
        <v>1</v>
      </c>
      <c r="M34" s="32">
        <v>1859</v>
      </c>
      <c r="N34" s="32">
        <v>0</v>
      </c>
      <c r="O34" s="32">
        <v>0</v>
      </c>
      <c r="P34" s="32">
        <v>300</v>
      </c>
      <c r="Q34" s="32">
        <v>5101</v>
      </c>
      <c r="R34" s="32">
        <v>18009351</v>
      </c>
      <c r="S34" s="33">
        <f t="shared" si="0"/>
        <v>3530.5530288178788</v>
      </c>
    </row>
    <row r="35" spans="1:19" x14ac:dyDescent="0.2">
      <c r="A35" s="73">
        <v>7</v>
      </c>
      <c r="B35" s="81" t="s">
        <v>37</v>
      </c>
      <c r="C35" s="23" t="s">
        <v>38</v>
      </c>
      <c r="D35" s="32">
        <v>517</v>
      </c>
      <c r="E35" s="32">
        <v>441</v>
      </c>
      <c r="F35" s="32">
        <v>481</v>
      </c>
      <c r="G35" s="32">
        <v>1776</v>
      </c>
      <c r="H35" s="32">
        <v>95</v>
      </c>
      <c r="I35" s="32">
        <v>2734</v>
      </c>
      <c r="J35" s="32">
        <v>2</v>
      </c>
      <c r="K35" s="32">
        <v>530</v>
      </c>
      <c r="L35" s="32">
        <v>1</v>
      </c>
      <c r="M35" s="32">
        <v>1792</v>
      </c>
      <c r="N35" s="32">
        <v>0</v>
      </c>
      <c r="O35" s="32">
        <v>0</v>
      </c>
      <c r="P35" s="32">
        <v>1096</v>
      </c>
      <c r="Q35" s="32">
        <v>7273</v>
      </c>
      <c r="R35" s="32">
        <v>2686348</v>
      </c>
      <c r="S35" s="33">
        <f t="shared" si="0"/>
        <v>369.35899903753608</v>
      </c>
    </row>
    <row r="36" spans="1:19" x14ac:dyDescent="0.2">
      <c r="A36" s="74"/>
      <c r="B36" s="82"/>
      <c r="C36" s="23" t="s">
        <v>37</v>
      </c>
      <c r="D36" s="32">
        <v>370</v>
      </c>
      <c r="E36" s="32">
        <v>338</v>
      </c>
      <c r="F36" s="32">
        <v>668</v>
      </c>
      <c r="G36" s="32">
        <v>2588</v>
      </c>
      <c r="H36" s="32">
        <v>172</v>
      </c>
      <c r="I36" s="32">
        <v>5581</v>
      </c>
      <c r="J36" s="32">
        <v>15</v>
      </c>
      <c r="K36" s="32">
        <v>3972</v>
      </c>
      <c r="L36" s="32">
        <v>0</v>
      </c>
      <c r="M36" s="32">
        <v>0</v>
      </c>
      <c r="N36" s="32">
        <v>2</v>
      </c>
      <c r="O36" s="32">
        <v>14200</v>
      </c>
      <c r="P36" s="32">
        <v>1227</v>
      </c>
      <c r="Q36" s="32">
        <v>26679</v>
      </c>
      <c r="R36" s="32">
        <v>26114203</v>
      </c>
      <c r="S36" s="33">
        <f t="shared" si="0"/>
        <v>978.82990366955278</v>
      </c>
    </row>
    <row r="37" spans="1:19" x14ac:dyDescent="0.2">
      <c r="A37" s="74"/>
      <c r="B37" s="82"/>
      <c r="C37" s="23" t="s">
        <v>39</v>
      </c>
      <c r="D37" s="32">
        <v>317</v>
      </c>
      <c r="E37" s="32">
        <v>292</v>
      </c>
      <c r="F37" s="32">
        <v>697</v>
      </c>
      <c r="G37" s="32">
        <v>2732</v>
      </c>
      <c r="H37" s="32">
        <v>108</v>
      </c>
      <c r="I37" s="32">
        <v>3215</v>
      </c>
      <c r="J37" s="32">
        <v>7</v>
      </c>
      <c r="K37" s="32">
        <v>1609</v>
      </c>
      <c r="L37" s="32">
        <v>1</v>
      </c>
      <c r="M37" s="32">
        <v>3018</v>
      </c>
      <c r="N37" s="32">
        <v>0</v>
      </c>
      <c r="O37" s="32">
        <v>0</v>
      </c>
      <c r="P37" s="32">
        <v>1130</v>
      </c>
      <c r="Q37" s="32">
        <v>10866</v>
      </c>
      <c r="R37" s="32">
        <v>15731394</v>
      </c>
      <c r="S37" s="33">
        <f t="shared" si="0"/>
        <v>1447.763114301491</v>
      </c>
    </row>
    <row r="38" spans="1:19" x14ac:dyDescent="0.2">
      <c r="A38" s="74"/>
      <c r="B38" s="82"/>
      <c r="C38" s="23" t="s">
        <v>40</v>
      </c>
      <c r="D38" s="32">
        <v>346</v>
      </c>
      <c r="E38" s="32">
        <v>142</v>
      </c>
      <c r="F38" s="32">
        <v>73</v>
      </c>
      <c r="G38" s="32">
        <v>204</v>
      </c>
      <c r="H38" s="32">
        <v>20</v>
      </c>
      <c r="I38" s="32">
        <v>619</v>
      </c>
      <c r="J38" s="32">
        <v>0</v>
      </c>
      <c r="K38" s="32">
        <v>0</v>
      </c>
      <c r="L38" s="32">
        <v>0</v>
      </c>
      <c r="M38" s="32">
        <v>0</v>
      </c>
      <c r="N38" s="32">
        <v>2</v>
      </c>
      <c r="O38" s="32">
        <v>35280</v>
      </c>
      <c r="P38" s="32">
        <v>441</v>
      </c>
      <c r="Q38" s="32">
        <v>36245</v>
      </c>
      <c r="R38" s="32">
        <v>2588000</v>
      </c>
      <c r="S38" s="33">
        <f t="shared" si="0"/>
        <v>71.402952131328462</v>
      </c>
    </row>
    <row r="39" spans="1:19" x14ac:dyDescent="0.2">
      <c r="A39" s="75"/>
      <c r="B39" s="83"/>
      <c r="C39" s="23" t="s">
        <v>41</v>
      </c>
      <c r="D39" s="32">
        <v>627</v>
      </c>
      <c r="E39" s="32">
        <v>469</v>
      </c>
      <c r="F39" s="32">
        <v>349</v>
      </c>
      <c r="G39" s="32">
        <v>1330</v>
      </c>
      <c r="H39" s="32">
        <v>74</v>
      </c>
      <c r="I39" s="32">
        <v>2785</v>
      </c>
      <c r="J39" s="32">
        <v>25</v>
      </c>
      <c r="K39" s="32">
        <v>6159</v>
      </c>
      <c r="L39" s="32">
        <v>4</v>
      </c>
      <c r="M39" s="32">
        <v>7250</v>
      </c>
      <c r="N39" s="32">
        <v>1</v>
      </c>
      <c r="O39" s="32">
        <v>19600</v>
      </c>
      <c r="P39" s="32">
        <v>1080</v>
      </c>
      <c r="Q39" s="32">
        <v>37593</v>
      </c>
      <c r="R39" s="32">
        <v>53253416</v>
      </c>
      <c r="S39" s="33">
        <f t="shared" si="0"/>
        <v>1416.5779799430745</v>
      </c>
    </row>
    <row r="40" spans="1:19" ht="15" customHeight="1" x14ac:dyDescent="0.2">
      <c r="A40" s="64" t="s">
        <v>42</v>
      </c>
      <c r="B40" s="65"/>
      <c r="C40" s="66"/>
      <c r="D40" s="36">
        <f t="shared" ref="D40:Q40" si="1">SUM(D8:D39)</f>
        <v>6913</v>
      </c>
      <c r="E40" s="37">
        <f t="shared" si="1"/>
        <v>4747</v>
      </c>
      <c r="F40" s="36">
        <f t="shared" si="1"/>
        <v>6207</v>
      </c>
      <c r="G40" s="37">
        <f t="shared" si="1"/>
        <v>25519</v>
      </c>
      <c r="H40" s="36">
        <f t="shared" si="1"/>
        <v>2047</v>
      </c>
      <c r="I40" s="36">
        <f t="shared" si="1"/>
        <v>63647</v>
      </c>
      <c r="J40" s="36">
        <f t="shared" si="1"/>
        <v>346</v>
      </c>
      <c r="K40" s="36">
        <f t="shared" si="1"/>
        <v>82396</v>
      </c>
      <c r="L40" s="36">
        <f t="shared" si="1"/>
        <v>35</v>
      </c>
      <c r="M40" s="36">
        <f t="shared" si="1"/>
        <v>64151</v>
      </c>
      <c r="N40" s="36">
        <f t="shared" si="1"/>
        <v>13</v>
      </c>
      <c r="O40" s="36">
        <f t="shared" si="1"/>
        <v>190324</v>
      </c>
      <c r="P40" s="36">
        <f t="shared" si="1"/>
        <v>15561</v>
      </c>
      <c r="Q40" s="36">
        <f t="shared" si="1"/>
        <v>430784</v>
      </c>
      <c r="R40" s="36">
        <f>SUM(R8:R39)</f>
        <v>451936462</v>
      </c>
      <c r="S40" s="38">
        <f t="shared" si="0"/>
        <v>1049.1022461372752</v>
      </c>
    </row>
    <row r="41" spans="1:19" x14ac:dyDescent="0.2">
      <c r="B41" s="10" t="s">
        <v>93</v>
      </c>
    </row>
    <row r="42" spans="1:19" x14ac:dyDescent="0.2">
      <c r="B42" s="10" t="s">
        <v>94</v>
      </c>
    </row>
    <row r="46" spans="1:19" x14ac:dyDescent="0.2">
      <c r="R46" s="12" t="s">
        <v>130</v>
      </c>
    </row>
    <row r="47" spans="1:19" x14ac:dyDescent="0.2">
      <c r="R47" s="12"/>
    </row>
    <row r="48" spans="1:19" x14ac:dyDescent="0.2">
      <c r="A48" s="11" t="s">
        <v>111</v>
      </c>
    </row>
    <row r="50" spans="1:19" x14ac:dyDescent="0.2">
      <c r="A50" s="12" t="s">
        <v>82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 t="s">
        <v>89</v>
      </c>
    </row>
    <row r="51" spans="1:19" ht="12.75" customHeight="1" x14ac:dyDescent="0.2">
      <c r="A51" s="68" t="s">
        <v>1</v>
      </c>
      <c r="B51" s="68" t="s">
        <v>2</v>
      </c>
      <c r="C51" s="68" t="s">
        <v>3</v>
      </c>
      <c r="D51" s="72" t="s">
        <v>96</v>
      </c>
      <c r="E51" s="72"/>
      <c r="F51" s="72"/>
      <c r="G51" s="72"/>
      <c r="H51" s="72"/>
      <c r="I51" s="72"/>
      <c r="J51" s="72" t="s">
        <v>98</v>
      </c>
      <c r="K51" s="72"/>
      <c r="L51" s="72"/>
      <c r="M51" s="72"/>
      <c r="N51" s="72"/>
      <c r="O51" s="72"/>
      <c r="P51" s="67" t="s">
        <v>4</v>
      </c>
      <c r="Q51" s="67"/>
      <c r="R51" s="67" t="s">
        <v>5</v>
      </c>
      <c r="S51" s="67" t="s">
        <v>80</v>
      </c>
    </row>
    <row r="52" spans="1:19" ht="12.75" customHeight="1" x14ac:dyDescent="0.2">
      <c r="A52" s="68"/>
      <c r="B52" s="68"/>
      <c r="C52" s="68"/>
      <c r="D52" s="67" t="s">
        <v>95</v>
      </c>
      <c r="E52" s="67"/>
      <c r="F52" s="67" t="s">
        <v>99</v>
      </c>
      <c r="G52" s="67"/>
      <c r="H52" s="67" t="s">
        <v>100</v>
      </c>
      <c r="I52" s="67"/>
      <c r="J52" s="67" t="s">
        <v>97</v>
      </c>
      <c r="K52" s="67"/>
      <c r="L52" s="67" t="s">
        <v>99</v>
      </c>
      <c r="M52" s="67"/>
      <c r="N52" s="67" t="s">
        <v>101</v>
      </c>
      <c r="O52" s="67"/>
      <c r="P52" s="67"/>
      <c r="Q52" s="67"/>
      <c r="R52" s="67"/>
      <c r="S52" s="67"/>
    </row>
    <row r="53" spans="1:19" ht="25.5" x14ac:dyDescent="0.2">
      <c r="A53" s="68"/>
      <c r="B53" s="68"/>
      <c r="C53" s="68"/>
      <c r="D53" s="27" t="s">
        <v>7</v>
      </c>
      <c r="E53" s="27" t="s">
        <v>8</v>
      </c>
      <c r="F53" s="27" t="s">
        <v>7</v>
      </c>
      <c r="G53" s="27" t="s">
        <v>8</v>
      </c>
      <c r="H53" s="27" t="s">
        <v>7</v>
      </c>
      <c r="I53" s="27" t="s">
        <v>8</v>
      </c>
      <c r="J53" s="27" t="s">
        <v>7</v>
      </c>
      <c r="K53" s="27" t="s">
        <v>8</v>
      </c>
      <c r="L53" s="27" t="s">
        <v>7</v>
      </c>
      <c r="M53" s="27" t="s">
        <v>8</v>
      </c>
      <c r="N53" s="27" t="s">
        <v>7</v>
      </c>
      <c r="O53" s="27" t="s">
        <v>8</v>
      </c>
      <c r="P53" s="27" t="s">
        <v>7</v>
      </c>
      <c r="Q53" s="27" t="s">
        <v>8</v>
      </c>
      <c r="R53" s="27" t="s">
        <v>9</v>
      </c>
      <c r="S53" s="28" t="s">
        <v>79</v>
      </c>
    </row>
    <row r="54" spans="1:19" x14ac:dyDescent="0.2">
      <c r="A54" s="73">
        <v>1</v>
      </c>
      <c r="B54" s="73" t="s">
        <v>6</v>
      </c>
      <c r="C54" s="42" t="s">
        <v>6</v>
      </c>
      <c r="D54" s="32">
        <v>103</v>
      </c>
      <c r="E54" s="32">
        <v>82</v>
      </c>
      <c r="F54" s="32">
        <v>596</v>
      </c>
      <c r="G54" s="32">
        <v>3337</v>
      </c>
      <c r="H54" s="32">
        <v>446</v>
      </c>
      <c r="I54" s="32">
        <v>11813</v>
      </c>
      <c r="J54" s="32">
        <v>33</v>
      </c>
      <c r="K54" s="32">
        <v>7083</v>
      </c>
      <c r="L54" s="32">
        <v>0</v>
      </c>
      <c r="M54" s="32">
        <v>0</v>
      </c>
      <c r="N54" s="32">
        <v>1</v>
      </c>
      <c r="O54" s="32">
        <v>7015</v>
      </c>
      <c r="P54" s="32">
        <v>1179</v>
      </c>
      <c r="Q54" s="32">
        <v>29330</v>
      </c>
      <c r="R54" s="32">
        <v>35236608</v>
      </c>
      <c r="S54" s="24">
        <f>R54/Q54</f>
        <v>1201.3845209682918</v>
      </c>
    </row>
    <row r="55" spans="1:19" x14ac:dyDescent="0.2">
      <c r="A55" s="74"/>
      <c r="B55" s="74"/>
      <c r="C55" s="24" t="s">
        <v>10</v>
      </c>
      <c r="D55" s="32">
        <v>37</v>
      </c>
      <c r="E55" s="32">
        <v>37</v>
      </c>
      <c r="F55" s="32">
        <v>646</v>
      </c>
      <c r="G55" s="32">
        <v>3736</v>
      </c>
      <c r="H55" s="32">
        <v>339</v>
      </c>
      <c r="I55" s="32">
        <v>11584</v>
      </c>
      <c r="J55" s="32">
        <v>132</v>
      </c>
      <c r="K55" s="32">
        <v>28163</v>
      </c>
      <c r="L55" s="32">
        <v>10</v>
      </c>
      <c r="M55" s="32">
        <v>23302</v>
      </c>
      <c r="N55" s="32">
        <v>2</v>
      </c>
      <c r="O55" s="32">
        <v>13969</v>
      </c>
      <c r="P55" s="32">
        <v>1166</v>
      </c>
      <c r="Q55" s="32">
        <v>80791</v>
      </c>
      <c r="R55" s="32">
        <v>49357161</v>
      </c>
      <c r="S55" s="24">
        <f t="shared" ref="S55:S86" si="2">R55/Q55</f>
        <v>610.92400143580346</v>
      </c>
    </row>
    <row r="56" spans="1:19" x14ac:dyDescent="0.2">
      <c r="A56" s="74"/>
      <c r="B56" s="74"/>
      <c r="C56" s="24" t="s">
        <v>11</v>
      </c>
      <c r="D56" s="32">
        <v>930</v>
      </c>
      <c r="E56" s="32">
        <v>398</v>
      </c>
      <c r="F56" s="32">
        <v>874</v>
      </c>
      <c r="G56" s="32">
        <v>2802</v>
      </c>
      <c r="H56" s="32">
        <v>223</v>
      </c>
      <c r="I56" s="32">
        <v>5991</v>
      </c>
      <c r="J56" s="32">
        <v>16</v>
      </c>
      <c r="K56" s="32">
        <v>2716</v>
      </c>
      <c r="L56" s="32">
        <v>0</v>
      </c>
      <c r="M56" s="32">
        <v>0</v>
      </c>
      <c r="N56" s="32">
        <v>0</v>
      </c>
      <c r="O56" s="32">
        <v>0</v>
      </c>
      <c r="P56" s="32">
        <v>2043</v>
      </c>
      <c r="Q56" s="32">
        <v>11907</v>
      </c>
      <c r="R56" s="32">
        <v>655286</v>
      </c>
      <c r="S56" s="24">
        <f t="shared" si="2"/>
        <v>55.033677668598301</v>
      </c>
    </row>
    <row r="57" spans="1:19" x14ac:dyDescent="0.2">
      <c r="A57" s="75"/>
      <c r="B57" s="75"/>
      <c r="C57" s="24" t="s">
        <v>12</v>
      </c>
      <c r="D57" s="32">
        <v>168</v>
      </c>
      <c r="E57" s="32">
        <v>168</v>
      </c>
      <c r="F57" s="32">
        <v>347</v>
      </c>
      <c r="G57" s="32">
        <v>1300</v>
      </c>
      <c r="H57" s="32">
        <v>103</v>
      </c>
      <c r="I57" s="32">
        <v>2597</v>
      </c>
      <c r="J57" s="32">
        <v>11</v>
      </c>
      <c r="K57" s="32">
        <v>2322</v>
      </c>
      <c r="L57" s="32">
        <v>3</v>
      </c>
      <c r="M57" s="32">
        <v>4600</v>
      </c>
      <c r="N57" s="32">
        <v>1</v>
      </c>
      <c r="O57" s="32">
        <v>21230</v>
      </c>
      <c r="P57" s="32">
        <v>633</v>
      </c>
      <c r="Q57" s="32">
        <v>32217</v>
      </c>
      <c r="R57" s="32">
        <v>115793898</v>
      </c>
      <c r="S57" s="24">
        <f t="shared" si="2"/>
        <v>3594.1862370798026</v>
      </c>
    </row>
    <row r="58" spans="1:19" x14ac:dyDescent="0.2">
      <c r="A58" s="73">
        <v>2</v>
      </c>
      <c r="B58" s="73" t="s">
        <v>13</v>
      </c>
      <c r="C58" s="24" t="s">
        <v>13</v>
      </c>
      <c r="D58" s="32">
        <v>935</v>
      </c>
      <c r="E58" s="32">
        <v>605</v>
      </c>
      <c r="F58" s="32">
        <v>47</v>
      </c>
      <c r="G58" s="32">
        <v>106</v>
      </c>
      <c r="H58" s="32">
        <v>54</v>
      </c>
      <c r="I58" s="32">
        <v>2228</v>
      </c>
      <c r="J58" s="32">
        <v>11</v>
      </c>
      <c r="K58" s="32">
        <v>2325</v>
      </c>
      <c r="L58" s="32">
        <v>1</v>
      </c>
      <c r="M58" s="32">
        <v>1089</v>
      </c>
      <c r="N58" s="32">
        <v>0</v>
      </c>
      <c r="O58" s="32">
        <v>0</v>
      </c>
      <c r="P58" s="32">
        <v>1048</v>
      </c>
      <c r="Q58" s="32">
        <v>6353</v>
      </c>
      <c r="R58" s="32">
        <v>9239612</v>
      </c>
      <c r="S58" s="24">
        <f t="shared" si="2"/>
        <v>1454.3699039823705</v>
      </c>
    </row>
    <row r="59" spans="1:19" x14ac:dyDescent="0.2">
      <c r="A59" s="74"/>
      <c r="B59" s="74"/>
      <c r="C59" s="24" t="s">
        <v>14</v>
      </c>
      <c r="D59" s="32">
        <v>273</v>
      </c>
      <c r="E59" s="32">
        <v>195</v>
      </c>
      <c r="F59" s="32">
        <v>142</v>
      </c>
      <c r="G59" s="32">
        <v>535</v>
      </c>
      <c r="H59" s="32">
        <v>74</v>
      </c>
      <c r="I59" s="32">
        <v>2640</v>
      </c>
      <c r="J59" s="32">
        <v>21</v>
      </c>
      <c r="K59" s="32">
        <v>6729</v>
      </c>
      <c r="L59" s="32">
        <v>1</v>
      </c>
      <c r="M59" s="32">
        <v>1241</v>
      </c>
      <c r="N59" s="32">
        <v>0</v>
      </c>
      <c r="O59" s="32">
        <v>0</v>
      </c>
      <c r="P59" s="32">
        <v>511</v>
      </c>
      <c r="Q59" s="32">
        <v>11340</v>
      </c>
      <c r="R59" s="32">
        <v>16094031</v>
      </c>
      <c r="S59" s="24">
        <f t="shared" si="2"/>
        <v>1419.2267195767197</v>
      </c>
    </row>
    <row r="60" spans="1:19" x14ac:dyDescent="0.2">
      <c r="A60" s="74"/>
      <c r="B60" s="74"/>
      <c r="C60" s="24" t="s">
        <v>15</v>
      </c>
      <c r="D60" s="32">
        <v>0</v>
      </c>
      <c r="E60" s="32">
        <v>0</v>
      </c>
      <c r="F60" s="32">
        <v>2</v>
      </c>
      <c r="G60" s="32">
        <v>11</v>
      </c>
      <c r="H60" s="32">
        <v>16</v>
      </c>
      <c r="I60" s="32">
        <v>798</v>
      </c>
      <c r="J60" s="32">
        <v>3</v>
      </c>
      <c r="K60" s="32">
        <v>1151</v>
      </c>
      <c r="L60" s="32">
        <v>1</v>
      </c>
      <c r="M60" s="32">
        <v>2250</v>
      </c>
      <c r="N60" s="32">
        <v>0</v>
      </c>
      <c r="O60" s="32">
        <v>0</v>
      </c>
      <c r="P60" s="32">
        <v>22</v>
      </c>
      <c r="Q60" s="32">
        <v>4210</v>
      </c>
      <c r="R60" s="32">
        <v>13255578</v>
      </c>
      <c r="S60" s="24">
        <f t="shared" si="2"/>
        <v>3148.593349168646</v>
      </c>
    </row>
    <row r="61" spans="1:19" x14ac:dyDescent="0.2">
      <c r="A61" s="75"/>
      <c r="B61" s="75"/>
      <c r="C61" s="24" t="s">
        <v>16</v>
      </c>
      <c r="D61" s="32">
        <v>71</v>
      </c>
      <c r="E61" s="32">
        <v>64</v>
      </c>
      <c r="F61" s="32">
        <v>55</v>
      </c>
      <c r="G61" s="32">
        <v>178</v>
      </c>
      <c r="H61" s="32">
        <v>8</v>
      </c>
      <c r="I61" s="32">
        <v>370</v>
      </c>
      <c r="J61" s="32">
        <v>11</v>
      </c>
      <c r="K61" s="32">
        <v>2666</v>
      </c>
      <c r="L61" s="32">
        <v>1</v>
      </c>
      <c r="M61" s="32">
        <v>1600</v>
      </c>
      <c r="N61" s="32">
        <v>0</v>
      </c>
      <c r="O61" s="32">
        <v>0</v>
      </c>
      <c r="P61" s="32">
        <v>146</v>
      </c>
      <c r="Q61" s="32">
        <v>4878</v>
      </c>
      <c r="R61" s="32">
        <v>4638606</v>
      </c>
      <c r="S61" s="24">
        <f t="shared" si="2"/>
        <v>950.9237392373924</v>
      </c>
    </row>
    <row r="62" spans="1:19" x14ac:dyDescent="0.2">
      <c r="A62" s="73">
        <v>3</v>
      </c>
      <c r="B62" s="76" t="s">
        <v>20</v>
      </c>
      <c r="C62" s="43" t="s">
        <v>18</v>
      </c>
      <c r="D62" s="32">
        <v>10</v>
      </c>
      <c r="E62" s="32">
        <v>9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5">
        <v>0</v>
      </c>
      <c r="N62" s="32">
        <v>1</v>
      </c>
      <c r="O62" s="32">
        <v>50000</v>
      </c>
      <c r="P62" s="32">
        <v>11</v>
      </c>
      <c r="Q62" s="32">
        <v>50009</v>
      </c>
      <c r="R62" s="32">
        <v>0</v>
      </c>
      <c r="S62" s="24">
        <f t="shared" si="2"/>
        <v>0</v>
      </c>
    </row>
    <row r="63" spans="1:19" x14ac:dyDescent="0.2">
      <c r="A63" s="74"/>
      <c r="B63" s="77"/>
      <c r="C63" s="24" t="s">
        <v>19</v>
      </c>
      <c r="D63" s="32">
        <v>40</v>
      </c>
      <c r="E63" s="32">
        <v>34</v>
      </c>
      <c r="F63" s="32">
        <v>5</v>
      </c>
      <c r="G63" s="32">
        <v>7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1</v>
      </c>
      <c r="O63" s="32">
        <v>10000</v>
      </c>
      <c r="P63" s="32">
        <v>46</v>
      </c>
      <c r="Q63" s="32">
        <v>10041</v>
      </c>
      <c r="R63" s="32">
        <v>0</v>
      </c>
      <c r="S63" s="24">
        <f t="shared" si="2"/>
        <v>0</v>
      </c>
    </row>
    <row r="64" spans="1:19" x14ac:dyDescent="0.2">
      <c r="A64" s="74"/>
      <c r="B64" s="77"/>
      <c r="C64" s="24" t="s">
        <v>20</v>
      </c>
      <c r="D64" s="32">
        <v>14</v>
      </c>
      <c r="E64" s="32">
        <v>11</v>
      </c>
      <c r="F64" s="32">
        <v>1</v>
      </c>
      <c r="G64" s="32">
        <v>2</v>
      </c>
      <c r="H64" s="32">
        <v>0</v>
      </c>
      <c r="I64" s="32">
        <v>0</v>
      </c>
      <c r="J64" s="32">
        <v>0</v>
      </c>
      <c r="K64" s="32">
        <v>0</v>
      </c>
      <c r="L64" s="32">
        <v>2</v>
      </c>
      <c r="M64" s="32">
        <v>4300</v>
      </c>
      <c r="N64" s="32">
        <v>0</v>
      </c>
      <c r="O64" s="32">
        <v>0</v>
      </c>
      <c r="P64" s="32">
        <v>17</v>
      </c>
      <c r="Q64" s="32">
        <v>4313</v>
      </c>
      <c r="R64" s="32">
        <v>8471716</v>
      </c>
      <c r="S64" s="24">
        <f t="shared" si="2"/>
        <v>1964.2281474611639</v>
      </c>
    </row>
    <row r="65" spans="1:19" x14ac:dyDescent="0.2">
      <c r="A65" s="75"/>
      <c r="B65" s="78"/>
      <c r="C65" s="24" t="s">
        <v>90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24"/>
    </row>
    <row r="66" spans="1:19" x14ac:dyDescent="0.2">
      <c r="A66" s="73">
        <v>4</v>
      </c>
      <c r="B66" s="73" t="s">
        <v>23</v>
      </c>
      <c r="C66" s="24" t="s">
        <v>24</v>
      </c>
      <c r="D66" s="32">
        <v>525</v>
      </c>
      <c r="E66" s="32">
        <v>525</v>
      </c>
      <c r="F66" s="32">
        <v>1</v>
      </c>
      <c r="G66" s="32">
        <v>4</v>
      </c>
      <c r="H66" s="32">
        <v>82</v>
      </c>
      <c r="I66" s="32">
        <v>3275</v>
      </c>
      <c r="J66" s="32">
        <v>20</v>
      </c>
      <c r="K66" s="32">
        <v>4672</v>
      </c>
      <c r="L66" s="32">
        <v>2</v>
      </c>
      <c r="M66" s="32">
        <v>3000</v>
      </c>
      <c r="N66" s="32">
        <v>0</v>
      </c>
      <c r="O66" s="32">
        <v>0</v>
      </c>
      <c r="P66" s="32">
        <v>630</v>
      </c>
      <c r="Q66" s="32">
        <v>11476</v>
      </c>
      <c r="R66" s="32">
        <v>15184920</v>
      </c>
      <c r="S66" s="24">
        <f t="shared" si="2"/>
        <v>1323.1892645521089</v>
      </c>
    </row>
    <row r="67" spans="1:19" x14ac:dyDescent="0.2">
      <c r="A67" s="74"/>
      <c r="B67" s="74"/>
      <c r="C67" s="24" t="s">
        <v>25</v>
      </c>
      <c r="D67" s="32">
        <v>29</v>
      </c>
      <c r="E67" s="32">
        <v>23</v>
      </c>
      <c r="F67" s="32">
        <v>33</v>
      </c>
      <c r="G67" s="32">
        <v>184</v>
      </c>
      <c r="H67" s="32">
        <v>17</v>
      </c>
      <c r="I67" s="32">
        <v>650</v>
      </c>
      <c r="J67" s="32">
        <v>6</v>
      </c>
      <c r="K67" s="32">
        <v>2340</v>
      </c>
      <c r="L67" s="32">
        <v>1</v>
      </c>
      <c r="M67" s="32">
        <v>1360</v>
      </c>
      <c r="N67" s="32">
        <v>0</v>
      </c>
      <c r="O67" s="32">
        <v>0</v>
      </c>
      <c r="P67" s="32">
        <v>86</v>
      </c>
      <c r="Q67" s="32">
        <v>4557</v>
      </c>
      <c r="R67" s="32">
        <v>4546398</v>
      </c>
      <c r="S67" s="24">
        <f t="shared" si="2"/>
        <v>997.67346938775506</v>
      </c>
    </row>
    <row r="68" spans="1:19" x14ac:dyDescent="0.2">
      <c r="A68" s="74"/>
      <c r="B68" s="74"/>
      <c r="C68" s="24" t="s">
        <v>23</v>
      </c>
      <c r="D68" s="32">
        <v>1</v>
      </c>
      <c r="E68" s="32">
        <v>1</v>
      </c>
      <c r="F68" s="32">
        <v>67</v>
      </c>
      <c r="G68" s="32">
        <v>464</v>
      </c>
      <c r="H68" s="32">
        <v>43</v>
      </c>
      <c r="I68" s="32">
        <v>1192</v>
      </c>
      <c r="J68" s="32">
        <v>4</v>
      </c>
      <c r="K68" s="32">
        <v>1530</v>
      </c>
      <c r="L68" s="32">
        <v>1</v>
      </c>
      <c r="M68" s="32">
        <v>1250</v>
      </c>
      <c r="N68" s="32">
        <v>1</v>
      </c>
      <c r="O68" s="32">
        <v>9000</v>
      </c>
      <c r="P68" s="32">
        <v>117</v>
      </c>
      <c r="Q68" s="32">
        <v>13437</v>
      </c>
      <c r="R68" s="32">
        <v>27539710</v>
      </c>
      <c r="S68" s="24">
        <f t="shared" si="2"/>
        <v>2049.5430527647541</v>
      </c>
    </row>
    <row r="69" spans="1:19" x14ac:dyDescent="0.2">
      <c r="A69" s="74"/>
      <c r="B69" s="74"/>
      <c r="C69" s="24" t="s">
        <v>26</v>
      </c>
      <c r="D69" s="32">
        <v>0</v>
      </c>
      <c r="E69" s="32">
        <v>0</v>
      </c>
      <c r="F69" s="32">
        <v>21</v>
      </c>
      <c r="G69" s="32">
        <v>161</v>
      </c>
      <c r="H69" s="32">
        <v>9</v>
      </c>
      <c r="I69" s="32">
        <v>275</v>
      </c>
      <c r="J69" s="32">
        <v>1</v>
      </c>
      <c r="K69" s="32">
        <v>160</v>
      </c>
      <c r="L69" s="32">
        <v>1</v>
      </c>
      <c r="M69" s="32">
        <v>1400</v>
      </c>
      <c r="N69" s="32">
        <v>0</v>
      </c>
      <c r="O69" s="32">
        <v>0</v>
      </c>
      <c r="P69" s="32">
        <v>32</v>
      </c>
      <c r="Q69" s="32">
        <v>1996</v>
      </c>
      <c r="R69" s="32">
        <v>1942725</v>
      </c>
      <c r="S69" s="24">
        <f t="shared" si="2"/>
        <v>973.30911823647295</v>
      </c>
    </row>
    <row r="70" spans="1:19" x14ac:dyDescent="0.2">
      <c r="A70" s="75"/>
      <c r="B70" s="75"/>
      <c r="C70" s="24" t="s">
        <v>21</v>
      </c>
      <c r="D70" s="32">
        <v>0</v>
      </c>
      <c r="E70" s="32">
        <v>0</v>
      </c>
      <c r="F70" s="32">
        <v>6</v>
      </c>
      <c r="G70" s="32">
        <v>48</v>
      </c>
      <c r="H70" s="32">
        <v>9</v>
      </c>
      <c r="I70" s="32">
        <v>315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15</v>
      </c>
      <c r="Q70" s="32">
        <v>363</v>
      </c>
      <c r="R70" s="32">
        <v>157000</v>
      </c>
      <c r="S70" s="24">
        <f t="shared" si="2"/>
        <v>432.5068870523416</v>
      </c>
    </row>
    <row r="71" spans="1:19" x14ac:dyDescent="0.2">
      <c r="A71" s="73">
        <v>5</v>
      </c>
      <c r="B71" s="73" t="s">
        <v>27</v>
      </c>
      <c r="C71" s="24" t="s">
        <v>27</v>
      </c>
      <c r="D71" s="32">
        <v>16</v>
      </c>
      <c r="E71" s="32">
        <v>11</v>
      </c>
      <c r="F71" s="32">
        <v>122</v>
      </c>
      <c r="G71" s="32">
        <v>733</v>
      </c>
      <c r="H71" s="32">
        <v>24</v>
      </c>
      <c r="I71" s="32">
        <v>704</v>
      </c>
      <c r="J71" s="32">
        <v>1</v>
      </c>
      <c r="K71" s="32">
        <v>300</v>
      </c>
      <c r="L71" s="32">
        <v>0</v>
      </c>
      <c r="M71" s="35">
        <v>0</v>
      </c>
      <c r="N71" s="32">
        <v>0</v>
      </c>
      <c r="O71" s="32">
        <v>0</v>
      </c>
      <c r="P71" s="32">
        <v>163</v>
      </c>
      <c r="Q71" s="32">
        <v>1748</v>
      </c>
      <c r="R71" s="32">
        <v>2072675</v>
      </c>
      <c r="S71" s="24">
        <f t="shared" si="2"/>
        <v>1185.7408466819222</v>
      </c>
    </row>
    <row r="72" spans="1:19" x14ac:dyDescent="0.2">
      <c r="A72" s="74"/>
      <c r="B72" s="74"/>
      <c r="C72" s="24" t="s">
        <v>28</v>
      </c>
      <c r="D72" s="32">
        <v>0</v>
      </c>
      <c r="E72" s="32">
        <v>0</v>
      </c>
      <c r="F72" s="32">
        <v>38</v>
      </c>
      <c r="G72" s="32">
        <v>187</v>
      </c>
      <c r="H72" s="32">
        <v>8</v>
      </c>
      <c r="I72" s="32">
        <v>335</v>
      </c>
      <c r="J72" s="32">
        <v>4</v>
      </c>
      <c r="K72" s="32">
        <v>750</v>
      </c>
      <c r="L72" s="32">
        <v>0</v>
      </c>
      <c r="M72" s="32">
        <v>0</v>
      </c>
      <c r="N72" s="32">
        <v>0</v>
      </c>
      <c r="O72" s="32">
        <v>0</v>
      </c>
      <c r="P72" s="32">
        <v>50</v>
      </c>
      <c r="Q72" s="32">
        <v>1272</v>
      </c>
      <c r="R72" s="32">
        <v>5451788</v>
      </c>
      <c r="S72" s="24">
        <f t="shared" si="2"/>
        <v>4285.9968553459121</v>
      </c>
    </row>
    <row r="73" spans="1:19" x14ac:dyDescent="0.2">
      <c r="A73" s="74"/>
      <c r="B73" s="74"/>
      <c r="C73" s="24" t="s">
        <v>29</v>
      </c>
      <c r="D73" s="32">
        <v>49</v>
      </c>
      <c r="E73" s="32">
        <v>36</v>
      </c>
      <c r="F73" s="32">
        <v>99</v>
      </c>
      <c r="G73" s="32">
        <v>277</v>
      </c>
      <c r="H73" s="32">
        <v>5</v>
      </c>
      <c r="I73" s="32">
        <v>131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153</v>
      </c>
      <c r="Q73" s="32">
        <v>444</v>
      </c>
      <c r="R73" s="32">
        <v>0</v>
      </c>
      <c r="S73" s="24">
        <f t="shared" si="2"/>
        <v>0</v>
      </c>
    </row>
    <row r="74" spans="1:19" x14ac:dyDescent="0.2">
      <c r="A74" s="74"/>
      <c r="B74" s="74"/>
      <c r="C74" s="24" t="s">
        <v>30</v>
      </c>
      <c r="D74" s="32">
        <v>50</v>
      </c>
      <c r="E74" s="32">
        <v>43</v>
      </c>
      <c r="F74" s="32">
        <v>59</v>
      </c>
      <c r="G74" s="32">
        <v>253</v>
      </c>
      <c r="H74" s="32">
        <v>4</v>
      </c>
      <c r="I74" s="32">
        <v>85</v>
      </c>
      <c r="J74" s="32">
        <v>1</v>
      </c>
      <c r="K74" s="32">
        <v>135</v>
      </c>
      <c r="L74" s="32">
        <v>0</v>
      </c>
      <c r="M74" s="32">
        <v>0</v>
      </c>
      <c r="N74" s="32">
        <v>0</v>
      </c>
      <c r="O74" s="32">
        <v>0</v>
      </c>
      <c r="P74" s="32">
        <v>114</v>
      </c>
      <c r="Q74" s="32">
        <v>516</v>
      </c>
      <c r="R74" s="32">
        <v>2144234</v>
      </c>
      <c r="S74" s="24">
        <f t="shared" si="2"/>
        <v>4155.4922480620153</v>
      </c>
    </row>
    <row r="75" spans="1:19" x14ac:dyDescent="0.2">
      <c r="A75" s="74"/>
      <c r="B75" s="74"/>
      <c r="C75" s="24" t="s">
        <v>31</v>
      </c>
      <c r="D75" s="32">
        <v>144</v>
      </c>
      <c r="E75" s="32">
        <v>75</v>
      </c>
      <c r="F75" s="32">
        <v>94</v>
      </c>
      <c r="G75" s="32">
        <v>428</v>
      </c>
      <c r="H75" s="32">
        <v>11</v>
      </c>
      <c r="I75" s="32">
        <v>355</v>
      </c>
      <c r="J75" s="32">
        <v>1</v>
      </c>
      <c r="K75" s="32">
        <v>1000</v>
      </c>
      <c r="L75" s="32">
        <v>0</v>
      </c>
      <c r="M75" s="32">
        <v>0</v>
      </c>
      <c r="N75" s="32">
        <v>0</v>
      </c>
      <c r="O75" s="32">
        <v>0</v>
      </c>
      <c r="P75" s="32">
        <v>250</v>
      </c>
      <c r="Q75" s="32">
        <v>1858</v>
      </c>
      <c r="R75" s="32">
        <v>18136415</v>
      </c>
      <c r="S75" s="24">
        <f t="shared" si="2"/>
        <v>9761.2567276641548</v>
      </c>
    </row>
    <row r="76" spans="1:19" x14ac:dyDescent="0.2">
      <c r="A76" s="75"/>
      <c r="B76" s="75"/>
      <c r="C76" s="24" t="s">
        <v>32</v>
      </c>
      <c r="D76" s="32">
        <v>3</v>
      </c>
      <c r="E76" s="32">
        <v>3</v>
      </c>
      <c r="F76" s="32">
        <v>71</v>
      </c>
      <c r="G76" s="32">
        <v>381</v>
      </c>
      <c r="H76" s="32">
        <v>12</v>
      </c>
      <c r="I76" s="32">
        <v>394</v>
      </c>
      <c r="J76" s="32">
        <v>4</v>
      </c>
      <c r="K76" s="32">
        <v>1100</v>
      </c>
      <c r="L76" s="32">
        <v>2</v>
      </c>
      <c r="M76" s="32">
        <v>2300</v>
      </c>
      <c r="N76" s="32">
        <v>0</v>
      </c>
      <c r="O76" s="32">
        <v>0</v>
      </c>
      <c r="P76" s="32">
        <v>92</v>
      </c>
      <c r="Q76" s="32">
        <v>4178</v>
      </c>
      <c r="R76" s="32">
        <v>33044019</v>
      </c>
      <c r="S76" s="24">
        <f t="shared" si="2"/>
        <v>7909.0519387266631</v>
      </c>
    </row>
    <row r="77" spans="1:19" x14ac:dyDescent="0.2">
      <c r="A77" s="73">
        <v>6</v>
      </c>
      <c r="B77" s="73" t="s">
        <v>33</v>
      </c>
      <c r="C77" s="24" t="s">
        <v>33</v>
      </c>
      <c r="D77" s="32">
        <v>371</v>
      </c>
      <c r="E77" s="32">
        <v>175</v>
      </c>
      <c r="F77" s="32">
        <v>224</v>
      </c>
      <c r="G77" s="32">
        <v>615</v>
      </c>
      <c r="H77" s="32">
        <v>30</v>
      </c>
      <c r="I77" s="32">
        <v>977</v>
      </c>
      <c r="J77" s="32">
        <v>3</v>
      </c>
      <c r="K77" s="32">
        <v>1212</v>
      </c>
      <c r="L77" s="32">
        <v>0</v>
      </c>
      <c r="M77" s="32">
        <v>0</v>
      </c>
      <c r="N77" s="32">
        <v>0</v>
      </c>
      <c r="O77" s="32">
        <v>0</v>
      </c>
      <c r="P77" s="32">
        <v>628</v>
      </c>
      <c r="Q77" s="32">
        <v>2979</v>
      </c>
      <c r="R77" s="32">
        <v>5480204</v>
      </c>
      <c r="S77" s="24">
        <f t="shared" si="2"/>
        <v>1839.6119503188991</v>
      </c>
    </row>
    <row r="78" spans="1:19" x14ac:dyDescent="0.2">
      <c r="A78" s="74"/>
      <c r="B78" s="74"/>
      <c r="C78" s="24" t="s">
        <v>34</v>
      </c>
      <c r="D78" s="32">
        <v>94</v>
      </c>
      <c r="E78" s="32">
        <v>52</v>
      </c>
      <c r="F78" s="32">
        <v>31</v>
      </c>
      <c r="G78" s="32">
        <v>163</v>
      </c>
      <c r="H78" s="32">
        <v>20</v>
      </c>
      <c r="I78" s="32">
        <v>635</v>
      </c>
      <c r="J78" s="32">
        <v>2</v>
      </c>
      <c r="K78" s="32">
        <v>967</v>
      </c>
      <c r="L78" s="32">
        <v>0</v>
      </c>
      <c r="M78" s="32">
        <v>0</v>
      </c>
      <c r="N78" s="32">
        <v>0</v>
      </c>
      <c r="O78" s="32">
        <v>0</v>
      </c>
      <c r="P78" s="32">
        <v>147</v>
      </c>
      <c r="Q78" s="32">
        <v>1817</v>
      </c>
      <c r="R78" s="32">
        <v>13031559</v>
      </c>
      <c r="S78" s="24">
        <f t="shared" si="2"/>
        <v>7172.0192625206382</v>
      </c>
    </row>
    <row r="79" spans="1:19" x14ac:dyDescent="0.2">
      <c r="A79" s="74"/>
      <c r="B79" s="74"/>
      <c r="C79" s="24" t="s">
        <v>35</v>
      </c>
      <c r="D79" s="32">
        <v>666</v>
      </c>
      <c r="E79" s="32">
        <v>336</v>
      </c>
      <c r="F79" s="32">
        <v>295</v>
      </c>
      <c r="G79" s="32">
        <v>795</v>
      </c>
      <c r="H79" s="32">
        <v>19</v>
      </c>
      <c r="I79" s="32">
        <v>571</v>
      </c>
      <c r="J79" s="32">
        <v>5</v>
      </c>
      <c r="K79" s="32">
        <v>725</v>
      </c>
      <c r="L79" s="32">
        <v>2</v>
      </c>
      <c r="M79" s="32">
        <v>2540</v>
      </c>
      <c r="N79" s="32">
        <v>1</v>
      </c>
      <c r="O79" s="32">
        <v>10030</v>
      </c>
      <c r="P79" s="32">
        <v>988</v>
      </c>
      <c r="Q79" s="32">
        <v>14997</v>
      </c>
      <c r="R79" s="32">
        <v>22826312</v>
      </c>
      <c r="S79" s="24">
        <f t="shared" si="2"/>
        <v>1522.0585450423418</v>
      </c>
    </row>
    <row r="80" spans="1:19" x14ac:dyDescent="0.2">
      <c r="A80" s="75"/>
      <c r="B80" s="75"/>
      <c r="C80" s="24" t="s">
        <v>36</v>
      </c>
      <c r="D80" s="32">
        <v>207</v>
      </c>
      <c r="E80" s="32">
        <v>182</v>
      </c>
      <c r="F80" s="32">
        <v>63</v>
      </c>
      <c r="G80" s="32">
        <v>182</v>
      </c>
      <c r="H80" s="32">
        <v>22</v>
      </c>
      <c r="I80" s="32">
        <v>798</v>
      </c>
      <c r="J80" s="32">
        <v>7</v>
      </c>
      <c r="K80" s="32">
        <v>2080</v>
      </c>
      <c r="L80" s="32">
        <v>1</v>
      </c>
      <c r="M80" s="32">
        <v>1859</v>
      </c>
      <c r="N80" s="32">
        <v>0</v>
      </c>
      <c r="O80" s="32">
        <v>0</v>
      </c>
      <c r="P80" s="32">
        <v>300</v>
      </c>
      <c r="Q80" s="32">
        <v>5101</v>
      </c>
      <c r="R80" s="32">
        <v>49323415</v>
      </c>
      <c r="S80" s="24">
        <f t="shared" si="2"/>
        <v>9669.3618898255245</v>
      </c>
    </row>
    <row r="81" spans="1:19" x14ac:dyDescent="0.2">
      <c r="A81" s="73">
        <v>7</v>
      </c>
      <c r="B81" s="73" t="s">
        <v>37</v>
      </c>
      <c r="C81" s="24" t="s">
        <v>38</v>
      </c>
      <c r="D81" s="32">
        <v>517</v>
      </c>
      <c r="E81" s="32">
        <v>441</v>
      </c>
      <c r="F81" s="32">
        <v>481</v>
      </c>
      <c r="G81" s="32">
        <v>1776</v>
      </c>
      <c r="H81" s="32">
        <v>95</v>
      </c>
      <c r="I81" s="32">
        <v>2734</v>
      </c>
      <c r="J81" s="32">
        <v>2</v>
      </c>
      <c r="K81" s="32">
        <v>530</v>
      </c>
      <c r="L81" s="32">
        <v>1</v>
      </c>
      <c r="M81" s="32">
        <v>1792</v>
      </c>
      <c r="N81" s="32">
        <v>0</v>
      </c>
      <c r="O81" s="32">
        <v>0</v>
      </c>
      <c r="P81" s="32">
        <v>1096</v>
      </c>
      <c r="Q81" s="32">
        <v>7273</v>
      </c>
      <c r="R81" s="32">
        <v>3848657</v>
      </c>
      <c r="S81" s="24">
        <f t="shared" si="2"/>
        <v>529.1704936064898</v>
      </c>
    </row>
    <row r="82" spans="1:19" x14ac:dyDescent="0.2">
      <c r="A82" s="74"/>
      <c r="B82" s="74"/>
      <c r="C82" s="24" t="s">
        <v>37</v>
      </c>
      <c r="D82" s="32">
        <v>370</v>
      </c>
      <c r="E82" s="32">
        <v>338</v>
      </c>
      <c r="F82" s="32">
        <v>668</v>
      </c>
      <c r="G82" s="32">
        <v>2588</v>
      </c>
      <c r="H82" s="32">
        <v>172</v>
      </c>
      <c r="I82" s="32">
        <v>5581</v>
      </c>
      <c r="J82" s="32">
        <v>15</v>
      </c>
      <c r="K82" s="32">
        <v>3972</v>
      </c>
      <c r="L82" s="32">
        <v>0</v>
      </c>
      <c r="M82" s="32">
        <v>0</v>
      </c>
      <c r="N82" s="32">
        <v>2</v>
      </c>
      <c r="O82" s="32">
        <v>14200</v>
      </c>
      <c r="P82" s="32">
        <v>1227</v>
      </c>
      <c r="Q82" s="32">
        <v>26679</v>
      </c>
      <c r="R82" s="32">
        <v>27154682</v>
      </c>
      <c r="S82" s="24">
        <f t="shared" si="2"/>
        <v>1017.8298287042243</v>
      </c>
    </row>
    <row r="83" spans="1:19" ht="15" customHeight="1" x14ac:dyDescent="0.2">
      <c r="A83" s="74"/>
      <c r="B83" s="74"/>
      <c r="C83" s="24" t="s">
        <v>39</v>
      </c>
      <c r="D83" s="32">
        <v>317</v>
      </c>
      <c r="E83" s="32">
        <v>292</v>
      </c>
      <c r="F83" s="32">
        <v>697</v>
      </c>
      <c r="G83" s="32">
        <v>2732</v>
      </c>
      <c r="H83" s="32">
        <v>108</v>
      </c>
      <c r="I83" s="32">
        <v>3215</v>
      </c>
      <c r="J83" s="32">
        <v>7</v>
      </c>
      <c r="K83" s="32">
        <v>1609</v>
      </c>
      <c r="L83" s="32">
        <v>1</v>
      </c>
      <c r="M83" s="32">
        <v>3018</v>
      </c>
      <c r="N83" s="32">
        <v>0</v>
      </c>
      <c r="O83" s="32">
        <v>0</v>
      </c>
      <c r="P83" s="32">
        <v>1130</v>
      </c>
      <c r="Q83" s="32">
        <v>10866</v>
      </c>
      <c r="R83" s="32">
        <v>21690343</v>
      </c>
      <c r="S83" s="24">
        <f t="shared" si="2"/>
        <v>1996.1662985459232</v>
      </c>
    </row>
    <row r="84" spans="1:19" x14ac:dyDescent="0.2">
      <c r="A84" s="74"/>
      <c r="B84" s="74"/>
      <c r="C84" s="24" t="s">
        <v>40</v>
      </c>
      <c r="D84" s="32">
        <v>346</v>
      </c>
      <c r="E84" s="32">
        <v>142</v>
      </c>
      <c r="F84" s="32">
        <v>73</v>
      </c>
      <c r="G84" s="32">
        <v>204</v>
      </c>
      <c r="H84" s="32">
        <v>20</v>
      </c>
      <c r="I84" s="32">
        <v>619</v>
      </c>
      <c r="J84" s="32">
        <v>0</v>
      </c>
      <c r="K84" s="32">
        <v>0</v>
      </c>
      <c r="L84" s="32">
        <v>0</v>
      </c>
      <c r="M84" s="32">
        <v>0</v>
      </c>
      <c r="N84" s="32">
        <v>2</v>
      </c>
      <c r="O84" s="32">
        <v>35280</v>
      </c>
      <c r="P84" s="32">
        <v>441</v>
      </c>
      <c r="Q84" s="32">
        <v>36245</v>
      </c>
      <c r="R84" s="32">
        <v>2458000</v>
      </c>
      <c r="S84" s="24">
        <f t="shared" si="2"/>
        <v>67.816250517312739</v>
      </c>
    </row>
    <row r="85" spans="1:19" x14ac:dyDescent="0.2">
      <c r="A85" s="75"/>
      <c r="B85" s="75"/>
      <c r="C85" s="24" t="s">
        <v>41</v>
      </c>
      <c r="D85" s="32">
        <v>627</v>
      </c>
      <c r="E85" s="32">
        <v>469</v>
      </c>
      <c r="F85" s="32">
        <v>349</v>
      </c>
      <c r="G85" s="32">
        <v>1330</v>
      </c>
      <c r="H85" s="32">
        <v>74</v>
      </c>
      <c r="I85" s="32">
        <v>2785</v>
      </c>
      <c r="J85" s="32">
        <v>25</v>
      </c>
      <c r="K85" s="32">
        <v>6159</v>
      </c>
      <c r="L85" s="32">
        <v>4</v>
      </c>
      <c r="M85" s="32">
        <v>7250</v>
      </c>
      <c r="N85" s="32">
        <v>1</v>
      </c>
      <c r="O85" s="32">
        <v>19600</v>
      </c>
      <c r="P85" s="32">
        <v>1080</v>
      </c>
      <c r="Q85" s="32">
        <v>37593</v>
      </c>
      <c r="R85" s="32">
        <v>70462857</v>
      </c>
      <c r="S85" s="24">
        <f t="shared" si="2"/>
        <v>1874.361104460937</v>
      </c>
    </row>
    <row r="86" spans="1:19" x14ac:dyDescent="0.2">
      <c r="A86" s="64" t="s">
        <v>42</v>
      </c>
      <c r="B86" s="65"/>
      <c r="C86" s="66"/>
      <c r="D86" s="36">
        <f t="shared" ref="D86:Q86" si="3">SUM(D54:D85)</f>
        <v>6913</v>
      </c>
      <c r="E86" s="36">
        <f t="shared" si="3"/>
        <v>4747</v>
      </c>
      <c r="F86" s="36">
        <f t="shared" si="3"/>
        <v>6207</v>
      </c>
      <c r="G86" s="36">
        <f t="shared" si="3"/>
        <v>25519</v>
      </c>
      <c r="H86" s="36">
        <f t="shared" si="3"/>
        <v>2047</v>
      </c>
      <c r="I86" s="36">
        <f t="shared" si="3"/>
        <v>63647</v>
      </c>
      <c r="J86" s="36">
        <f t="shared" si="3"/>
        <v>346</v>
      </c>
      <c r="K86" s="36">
        <f t="shared" si="3"/>
        <v>82396</v>
      </c>
      <c r="L86" s="36">
        <f t="shared" si="3"/>
        <v>35</v>
      </c>
      <c r="M86" s="36">
        <f t="shared" si="3"/>
        <v>64151</v>
      </c>
      <c r="N86" s="36">
        <f t="shared" si="3"/>
        <v>13</v>
      </c>
      <c r="O86" s="36">
        <f t="shared" si="3"/>
        <v>190324</v>
      </c>
      <c r="P86" s="36">
        <f t="shared" si="3"/>
        <v>15561</v>
      </c>
      <c r="Q86" s="36">
        <f t="shared" si="3"/>
        <v>430784</v>
      </c>
      <c r="R86" s="36">
        <f>SUM(R54:R85)</f>
        <v>579238409</v>
      </c>
      <c r="S86" s="36">
        <f t="shared" si="2"/>
        <v>1344.614491253157</v>
      </c>
    </row>
    <row r="87" spans="1:19" x14ac:dyDescent="0.2">
      <c r="B87" s="10" t="s">
        <v>93</v>
      </c>
    </row>
    <row r="88" spans="1:19" x14ac:dyDescent="0.2">
      <c r="B88" s="10" t="s">
        <v>94</v>
      </c>
    </row>
    <row r="92" spans="1:19" x14ac:dyDescent="0.2">
      <c r="R92" s="12" t="s">
        <v>131</v>
      </c>
    </row>
    <row r="93" spans="1:19" x14ac:dyDescent="0.2">
      <c r="A93" s="11" t="s">
        <v>111</v>
      </c>
    </row>
    <row r="95" spans="1:19" x14ac:dyDescent="0.2">
      <c r="A95" s="12" t="s">
        <v>81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 t="s">
        <v>89</v>
      </c>
    </row>
    <row r="96" spans="1:19" x14ac:dyDescent="0.2">
      <c r="A96" s="68" t="s">
        <v>1</v>
      </c>
      <c r="B96" s="68" t="s">
        <v>2</v>
      </c>
      <c r="C96" s="68" t="s">
        <v>3</v>
      </c>
      <c r="D96" s="72" t="s">
        <v>96</v>
      </c>
      <c r="E96" s="72"/>
      <c r="F96" s="72"/>
      <c r="G96" s="72"/>
      <c r="H96" s="72"/>
      <c r="I96" s="72"/>
      <c r="J96" s="72" t="s">
        <v>98</v>
      </c>
      <c r="K96" s="72"/>
      <c r="L96" s="72"/>
      <c r="M96" s="72"/>
      <c r="N96" s="72"/>
      <c r="O96" s="72"/>
      <c r="P96" s="67" t="s">
        <v>4</v>
      </c>
      <c r="Q96" s="67"/>
      <c r="R96" s="67" t="s">
        <v>5</v>
      </c>
      <c r="S96" s="67" t="s">
        <v>80</v>
      </c>
    </row>
    <row r="97" spans="1:19" x14ac:dyDescent="0.2">
      <c r="A97" s="68"/>
      <c r="B97" s="68"/>
      <c r="C97" s="68"/>
      <c r="D97" s="67" t="s">
        <v>95</v>
      </c>
      <c r="E97" s="67"/>
      <c r="F97" s="67" t="s">
        <v>99</v>
      </c>
      <c r="G97" s="67"/>
      <c r="H97" s="67" t="s">
        <v>100</v>
      </c>
      <c r="I97" s="67"/>
      <c r="J97" s="67" t="s">
        <v>97</v>
      </c>
      <c r="K97" s="67"/>
      <c r="L97" s="67" t="s">
        <v>99</v>
      </c>
      <c r="M97" s="67"/>
      <c r="N97" s="67" t="s">
        <v>101</v>
      </c>
      <c r="O97" s="67"/>
      <c r="P97" s="67"/>
      <c r="Q97" s="67"/>
      <c r="R97" s="67"/>
      <c r="S97" s="67"/>
    </row>
    <row r="98" spans="1:19" ht="25.5" x14ac:dyDescent="0.2">
      <c r="A98" s="68"/>
      <c r="B98" s="68"/>
      <c r="C98" s="68"/>
      <c r="D98" s="27" t="s">
        <v>7</v>
      </c>
      <c r="E98" s="27" t="s">
        <v>8</v>
      </c>
      <c r="F98" s="27" t="s">
        <v>7</v>
      </c>
      <c r="G98" s="27" t="s">
        <v>8</v>
      </c>
      <c r="H98" s="27" t="s">
        <v>7</v>
      </c>
      <c r="I98" s="27" t="s">
        <v>8</v>
      </c>
      <c r="J98" s="27" t="s">
        <v>7</v>
      </c>
      <c r="K98" s="27" t="s">
        <v>8</v>
      </c>
      <c r="L98" s="27" t="s">
        <v>7</v>
      </c>
      <c r="M98" s="27" t="s">
        <v>8</v>
      </c>
      <c r="N98" s="27" t="s">
        <v>7</v>
      </c>
      <c r="O98" s="27" t="s">
        <v>8</v>
      </c>
      <c r="P98" s="27" t="s">
        <v>7</v>
      </c>
      <c r="Q98" s="27" t="s">
        <v>8</v>
      </c>
      <c r="R98" s="27" t="s">
        <v>9</v>
      </c>
      <c r="S98" s="39" t="s">
        <v>79</v>
      </c>
    </row>
    <row r="99" spans="1:19" x14ac:dyDescent="0.2">
      <c r="A99" s="73">
        <v>1</v>
      </c>
      <c r="B99" s="73" t="s">
        <v>6</v>
      </c>
      <c r="C99" s="31" t="s">
        <v>6</v>
      </c>
      <c r="D99" s="32">
        <v>103</v>
      </c>
      <c r="E99" s="32">
        <v>82</v>
      </c>
      <c r="F99" s="32">
        <v>596</v>
      </c>
      <c r="G99" s="32">
        <v>3337</v>
      </c>
      <c r="H99" s="32">
        <v>446</v>
      </c>
      <c r="I99" s="32">
        <v>11813</v>
      </c>
      <c r="J99" s="32">
        <v>33</v>
      </c>
      <c r="K99" s="32">
        <v>7083</v>
      </c>
      <c r="L99" s="32">
        <v>0</v>
      </c>
      <c r="M99" s="32">
        <v>0</v>
      </c>
      <c r="N99" s="32">
        <v>1</v>
      </c>
      <c r="O99" s="32">
        <v>7015</v>
      </c>
      <c r="P99" s="32">
        <v>1179</v>
      </c>
      <c r="Q99" s="32">
        <v>29330</v>
      </c>
      <c r="R99" s="32">
        <v>29484693</v>
      </c>
      <c r="S99" s="24">
        <f>R99/Q99</f>
        <v>1005.2742243436754</v>
      </c>
    </row>
    <row r="100" spans="1:19" x14ac:dyDescent="0.2">
      <c r="A100" s="74"/>
      <c r="B100" s="74"/>
      <c r="C100" s="23" t="s">
        <v>10</v>
      </c>
      <c r="D100" s="32">
        <v>37</v>
      </c>
      <c r="E100" s="32">
        <v>37</v>
      </c>
      <c r="F100" s="32">
        <v>646</v>
      </c>
      <c r="G100" s="32">
        <v>3736</v>
      </c>
      <c r="H100" s="32">
        <v>339</v>
      </c>
      <c r="I100" s="32">
        <v>11584</v>
      </c>
      <c r="J100" s="32">
        <v>132</v>
      </c>
      <c r="K100" s="32">
        <v>28163</v>
      </c>
      <c r="L100" s="32">
        <v>10</v>
      </c>
      <c r="M100" s="32">
        <v>23302</v>
      </c>
      <c r="N100" s="32">
        <v>2</v>
      </c>
      <c r="O100" s="32">
        <v>13969</v>
      </c>
      <c r="P100" s="32">
        <v>1166</v>
      </c>
      <c r="Q100" s="32">
        <v>80791</v>
      </c>
      <c r="R100" s="32">
        <v>52533617</v>
      </c>
      <c r="S100" s="24">
        <f t="shared" ref="S100:S131" si="4">R100/Q100</f>
        <v>650.24095505687512</v>
      </c>
    </row>
    <row r="101" spans="1:19" x14ac:dyDescent="0.2">
      <c r="A101" s="74"/>
      <c r="B101" s="74"/>
      <c r="C101" s="23" t="s">
        <v>11</v>
      </c>
      <c r="D101" s="32">
        <v>930</v>
      </c>
      <c r="E101" s="32">
        <v>398</v>
      </c>
      <c r="F101" s="32">
        <v>874</v>
      </c>
      <c r="G101" s="32">
        <v>2802</v>
      </c>
      <c r="H101" s="32">
        <v>223</v>
      </c>
      <c r="I101" s="32">
        <v>5991</v>
      </c>
      <c r="J101" s="32">
        <v>16</v>
      </c>
      <c r="K101" s="32">
        <v>2716</v>
      </c>
      <c r="L101" s="32">
        <v>0</v>
      </c>
      <c r="M101" s="32">
        <v>0</v>
      </c>
      <c r="N101" s="32">
        <v>0</v>
      </c>
      <c r="O101" s="32">
        <v>0</v>
      </c>
      <c r="P101" s="32">
        <v>2043</v>
      </c>
      <c r="Q101" s="32">
        <v>11907</v>
      </c>
      <c r="R101" s="32">
        <v>736280</v>
      </c>
      <c r="S101" s="24">
        <f t="shared" si="4"/>
        <v>61.835894851767868</v>
      </c>
    </row>
    <row r="102" spans="1:19" x14ac:dyDescent="0.2">
      <c r="A102" s="75"/>
      <c r="B102" s="75"/>
      <c r="C102" s="23" t="s">
        <v>12</v>
      </c>
      <c r="D102" s="32">
        <v>168</v>
      </c>
      <c r="E102" s="32">
        <v>168</v>
      </c>
      <c r="F102" s="32">
        <v>347</v>
      </c>
      <c r="G102" s="32">
        <v>1300</v>
      </c>
      <c r="H102" s="32">
        <v>103</v>
      </c>
      <c r="I102" s="32">
        <v>2597</v>
      </c>
      <c r="J102" s="32">
        <v>11</v>
      </c>
      <c r="K102" s="32">
        <v>2322</v>
      </c>
      <c r="L102" s="32">
        <v>3</v>
      </c>
      <c r="M102" s="32">
        <v>4600</v>
      </c>
      <c r="N102" s="32">
        <v>1</v>
      </c>
      <c r="O102" s="32">
        <v>21230</v>
      </c>
      <c r="P102" s="32">
        <v>633</v>
      </c>
      <c r="Q102" s="32">
        <v>32217</v>
      </c>
      <c r="R102" s="32">
        <v>108157419</v>
      </c>
      <c r="S102" s="24">
        <f t="shared" si="4"/>
        <v>3357.1536455908372</v>
      </c>
    </row>
    <row r="103" spans="1:19" x14ac:dyDescent="0.2">
      <c r="A103" s="73">
        <v>2</v>
      </c>
      <c r="B103" s="73" t="s">
        <v>13</v>
      </c>
      <c r="C103" s="23" t="s">
        <v>13</v>
      </c>
      <c r="D103" s="32">
        <v>935</v>
      </c>
      <c r="E103" s="32">
        <v>605</v>
      </c>
      <c r="F103" s="32">
        <v>47</v>
      </c>
      <c r="G103" s="32">
        <v>106</v>
      </c>
      <c r="H103" s="32">
        <v>54</v>
      </c>
      <c r="I103" s="32">
        <v>2228</v>
      </c>
      <c r="J103" s="32">
        <v>11</v>
      </c>
      <c r="K103" s="32">
        <v>2325</v>
      </c>
      <c r="L103" s="32">
        <v>1</v>
      </c>
      <c r="M103" s="32">
        <v>1089</v>
      </c>
      <c r="N103" s="32">
        <v>0</v>
      </c>
      <c r="O103" s="32">
        <v>0</v>
      </c>
      <c r="P103" s="32">
        <v>1048</v>
      </c>
      <c r="Q103" s="32">
        <v>6353</v>
      </c>
      <c r="R103" s="32">
        <v>412000</v>
      </c>
      <c r="S103" s="24">
        <f t="shared" si="4"/>
        <v>64.851251377302063</v>
      </c>
    </row>
    <row r="104" spans="1:19" x14ac:dyDescent="0.2">
      <c r="A104" s="74"/>
      <c r="B104" s="74"/>
      <c r="C104" s="23" t="s">
        <v>14</v>
      </c>
      <c r="D104" s="32">
        <v>273</v>
      </c>
      <c r="E104" s="32">
        <v>195</v>
      </c>
      <c r="F104" s="32">
        <v>142</v>
      </c>
      <c r="G104" s="32">
        <v>535</v>
      </c>
      <c r="H104" s="32">
        <v>74</v>
      </c>
      <c r="I104" s="32">
        <v>2640</v>
      </c>
      <c r="J104" s="32">
        <v>21</v>
      </c>
      <c r="K104" s="32">
        <v>6729</v>
      </c>
      <c r="L104" s="32">
        <v>1</v>
      </c>
      <c r="M104" s="32">
        <v>1241</v>
      </c>
      <c r="N104" s="32">
        <v>0</v>
      </c>
      <c r="O104" s="32">
        <v>0</v>
      </c>
      <c r="P104" s="32">
        <v>511</v>
      </c>
      <c r="Q104" s="32">
        <v>11340</v>
      </c>
      <c r="R104" s="32">
        <v>106671342</v>
      </c>
      <c r="S104" s="24">
        <f t="shared" si="4"/>
        <v>9406.6439153439151</v>
      </c>
    </row>
    <row r="105" spans="1:19" x14ac:dyDescent="0.2">
      <c r="A105" s="74"/>
      <c r="B105" s="74"/>
      <c r="C105" s="23" t="s">
        <v>15</v>
      </c>
      <c r="D105" s="32">
        <v>0</v>
      </c>
      <c r="E105" s="32">
        <v>0</v>
      </c>
      <c r="F105" s="32">
        <v>2</v>
      </c>
      <c r="G105" s="32">
        <v>11</v>
      </c>
      <c r="H105" s="32">
        <v>16</v>
      </c>
      <c r="I105" s="32">
        <v>798</v>
      </c>
      <c r="J105" s="32">
        <v>3</v>
      </c>
      <c r="K105" s="32">
        <v>1151</v>
      </c>
      <c r="L105" s="32">
        <v>1</v>
      </c>
      <c r="M105" s="32">
        <v>2250</v>
      </c>
      <c r="N105" s="32">
        <v>0</v>
      </c>
      <c r="O105" s="32">
        <v>0</v>
      </c>
      <c r="P105" s="32">
        <v>22</v>
      </c>
      <c r="Q105" s="32">
        <v>4210</v>
      </c>
      <c r="R105" s="41">
        <v>15931207</v>
      </c>
      <c r="S105" s="24">
        <f t="shared" si="4"/>
        <v>3784.1346793349167</v>
      </c>
    </row>
    <row r="106" spans="1:19" x14ac:dyDescent="0.2">
      <c r="A106" s="75"/>
      <c r="B106" s="75"/>
      <c r="C106" s="23" t="s">
        <v>16</v>
      </c>
      <c r="D106" s="32">
        <v>71</v>
      </c>
      <c r="E106" s="32">
        <v>64</v>
      </c>
      <c r="F106" s="32">
        <v>55</v>
      </c>
      <c r="G106" s="32">
        <v>178</v>
      </c>
      <c r="H106" s="32">
        <v>8</v>
      </c>
      <c r="I106" s="32">
        <v>370</v>
      </c>
      <c r="J106" s="32">
        <v>11</v>
      </c>
      <c r="K106" s="32">
        <v>2666</v>
      </c>
      <c r="L106" s="32">
        <v>1</v>
      </c>
      <c r="M106" s="32">
        <v>1600</v>
      </c>
      <c r="N106" s="32">
        <v>0</v>
      </c>
      <c r="O106" s="32">
        <v>0</v>
      </c>
      <c r="P106" s="32">
        <v>146</v>
      </c>
      <c r="Q106" s="32">
        <v>4878</v>
      </c>
      <c r="R106" s="32">
        <v>5883350</v>
      </c>
      <c r="S106" s="24">
        <f t="shared" si="4"/>
        <v>1206.0988109881098</v>
      </c>
    </row>
    <row r="107" spans="1:19" x14ac:dyDescent="0.2">
      <c r="A107" s="73">
        <v>3</v>
      </c>
      <c r="B107" s="76" t="s">
        <v>20</v>
      </c>
      <c r="C107" s="34" t="s">
        <v>18</v>
      </c>
      <c r="D107" s="32">
        <v>10</v>
      </c>
      <c r="E107" s="32">
        <v>9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5">
        <v>0</v>
      </c>
      <c r="N107" s="32">
        <v>1</v>
      </c>
      <c r="O107" s="32">
        <v>50000</v>
      </c>
      <c r="P107" s="32">
        <v>11</v>
      </c>
      <c r="Q107" s="32">
        <v>50009</v>
      </c>
      <c r="R107" s="32">
        <v>0</v>
      </c>
      <c r="S107" s="24">
        <f t="shared" si="4"/>
        <v>0</v>
      </c>
    </row>
    <row r="108" spans="1:19" x14ac:dyDescent="0.2">
      <c r="A108" s="74"/>
      <c r="B108" s="77"/>
      <c r="C108" s="23" t="s">
        <v>19</v>
      </c>
      <c r="D108" s="32">
        <v>40</v>
      </c>
      <c r="E108" s="32">
        <v>34</v>
      </c>
      <c r="F108" s="32">
        <v>5</v>
      </c>
      <c r="G108" s="32">
        <v>7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1</v>
      </c>
      <c r="O108" s="32">
        <v>10000</v>
      </c>
      <c r="P108" s="32">
        <v>46</v>
      </c>
      <c r="Q108" s="32">
        <v>10041</v>
      </c>
      <c r="R108" s="32">
        <v>0</v>
      </c>
      <c r="S108" s="24">
        <f t="shared" si="4"/>
        <v>0</v>
      </c>
    </row>
    <row r="109" spans="1:19" x14ac:dyDescent="0.2">
      <c r="A109" s="74"/>
      <c r="B109" s="77"/>
      <c r="C109" s="23" t="s">
        <v>20</v>
      </c>
      <c r="D109" s="32">
        <v>14</v>
      </c>
      <c r="E109" s="32">
        <v>11</v>
      </c>
      <c r="F109" s="32">
        <v>1</v>
      </c>
      <c r="G109" s="32">
        <v>2</v>
      </c>
      <c r="H109" s="32">
        <v>0</v>
      </c>
      <c r="I109" s="32">
        <v>0</v>
      </c>
      <c r="J109" s="32">
        <v>0</v>
      </c>
      <c r="K109" s="32">
        <v>0</v>
      </c>
      <c r="L109" s="32">
        <v>2</v>
      </c>
      <c r="M109" s="32">
        <v>4300</v>
      </c>
      <c r="N109" s="32">
        <v>0</v>
      </c>
      <c r="O109" s="32">
        <v>0</v>
      </c>
      <c r="P109" s="32">
        <v>17</v>
      </c>
      <c r="Q109" s="32">
        <v>4313</v>
      </c>
      <c r="R109" s="32">
        <v>9488322</v>
      </c>
      <c r="S109" s="24">
        <f t="shared" si="4"/>
        <v>2199.9355437050776</v>
      </c>
    </row>
    <row r="110" spans="1:19" x14ac:dyDescent="0.2">
      <c r="A110" s="75"/>
      <c r="B110" s="78"/>
      <c r="C110" s="23" t="s">
        <v>90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24"/>
    </row>
    <row r="111" spans="1:19" x14ac:dyDescent="0.2">
      <c r="A111" s="73">
        <v>4</v>
      </c>
      <c r="B111" s="73" t="s">
        <v>23</v>
      </c>
      <c r="C111" s="23" t="s">
        <v>24</v>
      </c>
      <c r="D111" s="32">
        <v>525</v>
      </c>
      <c r="E111" s="32">
        <v>525</v>
      </c>
      <c r="F111" s="32">
        <v>1</v>
      </c>
      <c r="G111" s="32">
        <v>4</v>
      </c>
      <c r="H111" s="32">
        <v>82</v>
      </c>
      <c r="I111" s="32">
        <v>3275</v>
      </c>
      <c r="J111" s="32">
        <v>20</v>
      </c>
      <c r="K111" s="32">
        <v>4672</v>
      </c>
      <c r="L111" s="32">
        <v>2</v>
      </c>
      <c r="M111" s="32">
        <v>3000</v>
      </c>
      <c r="N111" s="32">
        <v>0</v>
      </c>
      <c r="O111" s="32">
        <v>0</v>
      </c>
      <c r="P111" s="32">
        <v>630</v>
      </c>
      <c r="Q111" s="32">
        <v>11476</v>
      </c>
      <c r="R111" s="32">
        <v>13734296</v>
      </c>
      <c r="S111" s="24">
        <f t="shared" si="4"/>
        <v>1196.7842453816661</v>
      </c>
    </row>
    <row r="112" spans="1:19" x14ac:dyDescent="0.2">
      <c r="A112" s="74"/>
      <c r="B112" s="74"/>
      <c r="C112" s="23" t="s">
        <v>25</v>
      </c>
      <c r="D112" s="32">
        <v>29</v>
      </c>
      <c r="E112" s="32">
        <v>23</v>
      </c>
      <c r="F112" s="32">
        <v>33</v>
      </c>
      <c r="G112" s="32">
        <v>184</v>
      </c>
      <c r="H112" s="32">
        <v>17</v>
      </c>
      <c r="I112" s="32">
        <v>650</v>
      </c>
      <c r="J112" s="32">
        <v>6</v>
      </c>
      <c r="K112" s="32">
        <v>2340</v>
      </c>
      <c r="L112" s="32">
        <v>1</v>
      </c>
      <c r="M112" s="32">
        <v>1360</v>
      </c>
      <c r="N112" s="32">
        <v>0</v>
      </c>
      <c r="O112" s="32">
        <v>0</v>
      </c>
      <c r="P112" s="32">
        <v>86</v>
      </c>
      <c r="Q112" s="32">
        <v>4557</v>
      </c>
      <c r="R112" s="32">
        <v>29868725</v>
      </c>
      <c r="S112" s="24">
        <f t="shared" si="4"/>
        <v>6554.4711432960285</v>
      </c>
    </row>
    <row r="113" spans="1:19" x14ac:dyDescent="0.2">
      <c r="A113" s="74"/>
      <c r="B113" s="74"/>
      <c r="C113" s="23" t="s">
        <v>23</v>
      </c>
      <c r="D113" s="32">
        <v>1</v>
      </c>
      <c r="E113" s="32">
        <v>1</v>
      </c>
      <c r="F113" s="32">
        <v>67</v>
      </c>
      <c r="G113" s="32">
        <v>464</v>
      </c>
      <c r="H113" s="32">
        <v>43</v>
      </c>
      <c r="I113" s="32">
        <v>1192</v>
      </c>
      <c r="J113" s="32">
        <v>4</v>
      </c>
      <c r="K113" s="32">
        <v>1530</v>
      </c>
      <c r="L113" s="32">
        <v>1</v>
      </c>
      <c r="M113" s="32">
        <v>1250</v>
      </c>
      <c r="N113" s="32">
        <v>1</v>
      </c>
      <c r="O113" s="32">
        <v>9000</v>
      </c>
      <c r="P113" s="32">
        <v>117</v>
      </c>
      <c r="Q113" s="32">
        <v>13437</v>
      </c>
      <c r="R113" s="32">
        <v>28183488</v>
      </c>
      <c r="S113" s="24">
        <f t="shared" si="4"/>
        <v>2097.4538959589195</v>
      </c>
    </row>
    <row r="114" spans="1:19" x14ac:dyDescent="0.2">
      <c r="A114" s="74"/>
      <c r="B114" s="74"/>
      <c r="C114" s="23" t="s">
        <v>26</v>
      </c>
      <c r="D114" s="32">
        <v>0</v>
      </c>
      <c r="E114" s="32">
        <v>0</v>
      </c>
      <c r="F114" s="32">
        <v>21</v>
      </c>
      <c r="G114" s="32">
        <v>161</v>
      </c>
      <c r="H114" s="32">
        <v>9</v>
      </c>
      <c r="I114" s="32">
        <v>275</v>
      </c>
      <c r="J114" s="32">
        <v>1</v>
      </c>
      <c r="K114" s="32">
        <v>160</v>
      </c>
      <c r="L114" s="32">
        <v>1</v>
      </c>
      <c r="M114" s="32">
        <v>1400</v>
      </c>
      <c r="N114" s="32">
        <v>0</v>
      </c>
      <c r="O114" s="32">
        <v>0</v>
      </c>
      <c r="P114" s="32">
        <v>32</v>
      </c>
      <c r="Q114" s="32">
        <v>1996</v>
      </c>
      <c r="R114" s="32">
        <v>273000</v>
      </c>
      <c r="S114" s="24">
        <f t="shared" si="4"/>
        <v>136.77354709418839</v>
      </c>
    </row>
    <row r="115" spans="1:19" x14ac:dyDescent="0.2">
      <c r="A115" s="75"/>
      <c r="B115" s="75"/>
      <c r="C115" s="23" t="s">
        <v>21</v>
      </c>
      <c r="D115" s="32">
        <v>0</v>
      </c>
      <c r="E115" s="32">
        <v>0</v>
      </c>
      <c r="F115" s="32">
        <v>6</v>
      </c>
      <c r="G115" s="32">
        <v>48</v>
      </c>
      <c r="H115" s="32">
        <v>9</v>
      </c>
      <c r="I115" s="32">
        <v>315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15</v>
      </c>
      <c r="Q115" s="32">
        <v>363</v>
      </c>
      <c r="R115" s="32">
        <v>282000</v>
      </c>
      <c r="S115" s="24">
        <f t="shared" si="4"/>
        <v>776.85950413223145</v>
      </c>
    </row>
    <row r="116" spans="1:19" x14ac:dyDescent="0.2">
      <c r="A116" s="73">
        <v>5</v>
      </c>
      <c r="B116" s="73" t="s">
        <v>27</v>
      </c>
      <c r="C116" s="23" t="s">
        <v>27</v>
      </c>
      <c r="D116" s="32">
        <v>16</v>
      </c>
      <c r="E116" s="32">
        <v>11</v>
      </c>
      <c r="F116" s="32">
        <v>122</v>
      </c>
      <c r="G116" s="32">
        <v>733</v>
      </c>
      <c r="H116" s="32">
        <v>24</v>
      </c>
      <c r="I116" s="32">
        <v>704</v>
      </c>
      <c r="J116" s="32">
        <v>1</v>
      </c>
      <c r="K116" s="32">
        <v>300</v>
      </c>
      <c r="L116" s="32">
        <v>0</v>
      </c>
      <c r="M116" s="35">
        <v>0</v>
      </c>
      <c r="N116" s="32">
        <v>0</v>
      </c>
      <c r="O116" s="32">
        <v>0</v>
      </c>
      <c r="P116" s="32">
        <v>163</v>
      </c>
      <c r="Q116" s="32">
        <v>1748</v>
      </c>
      <c r="R116" s="32">
        <v>2448866</v>
      </c>
      <c r="S116" s="24">
        <f t="shared" si="4"/>
        <v>1400.9530892448513</v>
      </c>
    </row>
    <row r="117" spans="1:19" x14ac:dyDescent="0.2">
      <c r="A117" s="74"/>
      <c r="B117" s="74"/>
      <c r="C117" s="23" t="s">
        <v>28</v>
      </c>
      <c r="D117" s="32">
        <v>0</v>
      </c>
      <c r="E117" s="32">
        <v>0</v>
      </c>
      <c r="F117" s="32">
        <v>38</v>
      </c>
      <c r="G117" s="32">
        <v>187</v>
      </c>
      <c r="H117" s="32">
        <v>8</v>
      </c>
      <c r="I117" s="32">
        <v>335</v>
      </c>
      <c r="J117" s="32">
        <v>4</v>
      </c>
      <c r="K117" s="32">
        <v>750</v>
      </c>
      <c r="L117" s="32">
        <v>0</v>
      </c>
      <c r="M117" s="32">
        <v>0</v>
      </c>
      <c r="N117" s="32">
        <v>0</v>
      </c>
      <c r="O117" s="32">
        <v>0</v>
      </c>
      <c r="P117" s="32">
        <v>50</v>
      </c>
      <c r="Q117" s="32">
        <v>1272</v>
      </c>
      <c r="R117" s="32">
        <v>3016065</v>
      </c>
      <c r="S117" s="24">
        <f t="shared" si="4"/>
        <v>2371.1202830188681</v>
      </c>
    </row>
    <row r="118" spans="1:19" x14ac:dyDescent="0.2">
      <c r="A118" s="74"/>
      <c r="B118" s="74"/>
      <c r="C118" s="23" t="s">
        <v>29</v>
      </c>
      <c r="D118" s="32">
        <v>49</v>
      </c>
      <c r="E118" s="32">
        <v>36</v>
      </c>
      <c r="F118" s="32">
        <v>99</v>
      </c>
      <c r="G118" s="32">
        <v>277</v>
      </c>
      <c r="H118" s="32">
        <v>5</v>
      </c>
      <c r="I118" s="32">
        <v>131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153</v>
      </c>
      <c r="Q118" s="32">
        <v>444</v>
      </c>
      <c r="R118" s="32">
        <v>0</v>
      </c>
      <c r="S118" s="24">
        <f t="shared" si="4"/>
        <v>0</v>
      </c>
    </row>
    <row r="119" spans="1:19" x14ac:dyDescent="0.2">
      <c r="A119" s="74"/>
      <c r="B119" s="74"/>
      <c r="C119" s="23" t="s">
        <v>30</v>
      </c>
      <c r="D119" s="32">
        <v>50</v>
      </c>
      <c r="E119" s="32">
        <v>43</v>
      </c>
      <c r="F119" s="32">
        <v>59</v>
      </c>
      <c r="G119" s="32">
        <v>253</v>
      </c>
      <c r="H119" s="32">
        <v>4</v>
      </c>
      <c r="I119" s="32">
        <v>85</v>
      </c>
      <c r="J119" s="32">
        <v>1</v>
      </c>
      <c r="K119" s="32">
        <v>135</v>
      </c>
      <c r="L119" s="32">
        <v>0</v>
      </c>
      <c r="M119" s="32">
        <v>0</v>
      </c>
      <c r="N119" s="32">
        <v>0</v>
      </c>
      <c r="O119" s="32">
        <v>0</v>
      </c>
      <c r="P119" s="32">
        <v>114</v>
      </c>
      <c r="Q119" s="32">
        <v>516</v>
      </c>
      <c r="R119" s="32">
        <v>2448422</v>
      </c>
      <c r="S119" s="24">
        <f t="shared" si="4"/>
        <v>4745.0038759689924</v>
      </c>
    </row>
    <row r="120" spans="1:19" x14ac:dyDescent="0.2">
      <c r="A120" s="74"/>
      <c r="B120" s="74"/>
      <c r="C120" s="23" t="s">
        <v>31</v>
      </c>
      <c r="D120" s="32">
        <v>144</v>
      </c>
      <c r="E120" s="32">
        <v>75</v>
      </c>
      <c r="F120" s="32">
        <v>94</v>
      </c>
      <c r="G120" s="32">
        <v>428</v>
      </c>
      <c r="H120" s="32">
        <v>11</v>
      </c>
      <c r="I120" s="32">
        <v>355</v>
      </c>
      <c r="J120" s="32">
        <v>1</v>
      </c>
      <c r="K120" s="32">
        <v>1000</v>
      </c>
      <c r="L120" s="32">
        <v>0</v>
      </c>
      <c r="M120" s="32">
        <v>0</v>
      </c>
      <c r="N120" s="32">
        <v>0</v>
      </c>
      <c r="O120" s="32">
        <v>0</v>
      </c>
      <c r="P120" s="32">
        <v>250</v>
      </c>
      <c r="Q120" s="32">
        <v>1858</v>
      </c>
      <c r="R120" s="32">
        <v>19641745</v>
      </c>
      <c r="S120" s="24">
        <f t="shared" si="4"/>
        <v>10571.445102260495</v>
      </c>
    </row>
    <row r="121" spans="1:19" x14ac:dyDescent="0.2">
      <c r="A121" s="75"/>
      <c r="B121" s="75"/>
      <c r="C121" s="23" t="s">
        <v>32</v>
      </c>
      <c r="D121" s="32">
        <v>3</v>
      </c>
      <c r="E121" s="32">
        <v>3</v>
      </c>
      <c r="F121" s="32">
        <v>71</v>
      </c>
      <c r="G121" s="32">
        <v>381</v>
      </c>
      <c r="H121" s="32">
        <v>12</v>
      </c>
      <c r="I121" s="32">
        <v>394</v>
      </c>
      <c r="J121" s="32">
        <v>4</v>
      </c>
      <c r="K121" s="32">
        <v>1100</v>
      </c>
      <c r="L121" s="32">
        <v>2</v>
      </c>
      <c r="M121" s="32">
        <v>2300</v>
      </c>
      <c r="N121" s="32">
        <v>0</v>
      </c>
      <c r="O121" s="32">
        <v>0</v>
      </c>
      <c r="P121" s="32">
        <v>92</v>
      </c>
      <c r="Q121" s="32">
        <v>4178</v>
      </c>
      <c r="R121" s="32">
        <v>34931893</v>
      </c>
      <c r="S121" s="24">
        <f t="shared" si="4"/>
        <v>8360.912637625659</v>
      </c>
    </row>
    <row r="122" spans="1:19" x14ac:dyDescent="0.2">
      <c r="A122" s="73">
        <v>6</v>
      </c>
      <c r="B122" s="73" t="s">
        <v>33</v>
      </c>
      <c r="C122" s="23" t="s">
        <v>33</v>
      </c>
      <c r="D122" s="32">
        <v>371</v>
      </c>
      <c r="E122" s="32">
        <v>175</v>
      </c>
      <c r="F122" s="32">
        <v>224</v>
      </c>
      <c r="G122" s="32">
        <v>615</v>
      </c>
      <c r="H122" s="32">
        <v>30</v>
      </c>
      <c r="I122" s="32">
        <v>977</v>
      </c>
      <c r="J122" s="32">
        <v>3</v>
      </c>
      <c r="K122" s="32">
        <v>1212</v>
      </c>
      <c r="L122" s="32">
        <v>0</v>
      </c>
      <c r="M122" s="32">
        <v>0</v>
      </c>
      <c r="N122" s="32">
        <v>0</v>
      </c>
      <c r="O122" s="32">
        <v>0</v>
      </c>
      <c r="P122" s="32">
        <v>628</v>
      </c>
      <c r="Q122" s="32">
        <v>2979</v>
      </c>
      <c r="R122" s="32">
        <v>5113204</v>
      </c>
      <c r="S122" s="24">
        <f t="shared" si="4"/>
        <v>1716.4162470627728</v>
      </c>
    </row>
    <row r="123" spans="1:19" x14ac:dyDescent="0.2">
      <c r="A123" s="74"/>
      <c r="B123" s="74"/>
      <c r="C123" s="23" t="s">
        <v>34</v>
      </c>
      <c r="D123" s="32">
        <v>94</v>
      </c>
      <c r="E123" s="32">
        <v>52</v>
      </c>
      <c r="F123" s="32">
        <v>31</v>
      </c>
      <c r="G123" s="32">
        <v>163</v>
      </c>
      <c r="H123" s="32">
        <v>20</v>
      </c>
      <c r="I123" s="32">
        <v>635</v>
      </c>
      <c r="J123" s="32">
        <v>2</v>
      </c>
      <c r="K123" s="32">
        <v>967</v>
      </c>
      <c r="L123" s="32">
        <v>0</v>
      </c>
      <c r="M123" s="32">
        <v>0</v>
      </c>
      <c r="N123" s="32">
        <v>0</v>
      </c>
      <c r="O123" s="32">
        <v>0</v>
      </c>
      <c r="P123" s="32">
        <v>147</v>
      </c>
      <c r="Q123" s="32">
        <v>1817</v>
      </c>
      <c r="R123" s="32">
        <v>11273588</v>
      </c>
      <c r="S123" s="24">
        <f t="shared" si="4"/>
        <v>6204.506329113924</v>
      </c>
    </row>
    <row r="124" spans="1:19" x14ac:dyDescent="0.2">
      <c r="A124" s="74"/>
      <c r="B124" s="74"/>
      <c r="C124" s="23" t="s">
        <v>35</v>
      </c>
      <c r="D124" s="32">
        <v>666</v>
      </c>
      <c r="E124" s="32">
        <v>336</v>
      </c>
      <c r="F124" s="32">
        <v>295</v>
      </c>
      <c r="G124" s="32">
        <v>795</v>
      </c>
      <c r="H124" s="32">
        <v>19</v>
      </c>
      <c r="I124" s="32">
        <v>571</v>
      </c>
      <c r="J124" s="32">
        <v>5</v>
      </c>
      <c r="K124" s="32">
        <v>725</v>
      </c>
      <c r="L124" s="32">
        <v>2</v>
      </c>
      <c r="M124" s="32">
        <v>2540</v>
      </c>
      <c r="N124" s="32">
        <v>1</v>
      </c>
      <c r="O124" s="32">
        <v>10030</v>
      </c>
      <c r="P124" s="32">
        <v>988</v>
      </c>
      <c r="Q124" s="32">
        <v>14997</v>
      </c>
      <c r="R124" s="32">
        <v>28032786</v>
      </c>
      <c r="S124" s="24">
        <f t="shared" si="4"/>
        <v>1869.2262452490497</v>
      </c>
    </row>
    <row r="125" spans="1:19" ht="15" customHeight="1" x14ac:dyDescent="0.2">
      <c r="A125" s="75"/>
      <c r="B125" s="75"/>
      <c r="C125" s="23" t="s">
        <v>36</v>
      </c>
      <c r="D125" s="32">
        <v>207</v>
      </c>
      <c r="E125" s="32">
        <v>182</v>
      </c>
      <c r="F125" s="32">
        <v>63</v>
      </c>
      <c r="G125" s="32">
        <v>182</v>
      </c>
      <c r="H125" s="32">
        <v>22</v>
      </c>
      <c r="I125" s="32">
        <v>798</v>
      </c>
      <c r="J125" s="32">
        <v>7</v>
      </c>
      <c r="K125" s="32">
        <v>2080</v>
      </c>
      <c r="L125" s="32">
        <v>1</v>
      </c>
      <c r="M125" s="32">
        <v>1859</v>
      </c>
      <c r="N125" s="32">
        <v>0</v>
      </c>
      <c r="O125" s="32">
        <v>0</v>
      </c>
      <c r="P125" s="32">
        <v>300</v>
      </c>
      <c r="Q125" s="32">
        <v>5101</v>
      </c>
      <c r="R125" s="32">
        <v>48819790</v>
      </c>
      <c r="S125" s="24">
        <f t="shared" si="4"/>
        <v>9570.6312487747509</v>
      </c>
    </row>
    <row r="126" spans="1:19" x14ac:dyDescent="0.2">
      <c r="A126" s="73">
        <v>7</v>
      </c>
      <c r="B126" s="73" t="s">
        <v>37</v>
      </c>
      <c r="C126" s="23" t="s">
        <v>38</v>
      </c>
      <c r="D126" s="32">
        <v>517</v>
      </c>
      <c r="E126" s="32">
        <v>441</v>
      </c>
      <c r="F126" s="32">
        <v>481</v>
      </c>
      <c r="G126" s="32">
        <v>1776</v>
      </c>
      <c r="H126" s="32">
        <v>95</v>
      </c>
      <c r="I126" s="32">
        <v>2734</v>
      </c>
      <c r="J126" s="32">
        <v>2</v>
      </c>
      <c r="K126" s="32">
        <v>530</v>
      </c>
      <c r="L126" s="32">
        <v>1</v>
      </c>
      <c r="M126" s="32">
        <v>1792</v>
      </c>
      <c r="N126" s="32">
        <v>0</v>
      </c>
      <c r="O126" s="32">
        <v>0</v>
      </c>
      <c r="P126" s="32">
        <v>1096</v>
      </c>
      <c r="Q126" s="32">
        <v>7273</v>
      </c>
      <c r="R126" s="32">
        <v>12462391</v>
      </c>
      <c r="S126" s="24">
        <f t="shared" si="4"/>
        <v>1713.5145057060361</v>
      </c>
    </row>
    <row r="127" spans="1:19" x14ac:dyDescent="0.2">
      <c r="A127" s="74"/>
      <c r="B127" s="74"/>
      <c r="C127" s="23" t="s">
        <v>37</v>
      </c>
      <c r="D127" s="32">
        <v>370</v>
      </c>
      <c r="E127" s="32">
        <v>338</v>
      </c>
      <c r="F127" s="32">
        <v>668</v>
      </c>
      <c r="G127" s="32">
        <v>2588</v>
      </c>
      <c r="H127" s="32">
        <v>172</v>
      </c>
      <c r="I127" s="32">
        <v>5581</v>
      </c>
      <c r="J127" s="32">
        <v>15</v>
      </c>
      <c r="K127" s="32">
        <v>3972</v>
      </c>
      <c r="L127" s="32">
        <v>0</v>
      </c>
      <c r="M127" s="32">
        <v>0</v>
      </c>
      <c r="N127" s="32">
        <v>2</v>
      </c>
      <c r="O127" s="32">
        <v>14200</v>
      </c>
      <c r="P127" s="32">
        <v>1227</v>
      </c>
      <c r="Q127" s="32">
        <v>26679</v>
      </c>
      <c r="R127" s="32">
        <v>53392029</v>
      </c>
      <c r="S127" s="24">
        <f t="shared" si="4"/>
        <v>2001.2754975823682</v>
      </c>
    </row>
    <row r="128" spans="1:19" x14ac:dyDescent="0.2">
      <c r="A128" s="74"/>
      <c r="B128" s="74"/>
      <c r="C128" s="23" t="s">
        <v>39</v>
      </c>
      <c r="D128" s="32">
        <v>317</v>
      </c>
      <c r="E128" s="32">
        <v>292</v>
      </c>
      <c r="F128" s="32">
        <v>697</v>
      </c>
      <c r="G128" s="32">
        <v>2732</v>
      </c>
      <c r="H128" s="32">
        <v>108</v>
      </c>
      <c r="I128" s="32">
        <v>3215</v>
      </c>
      <c r="J128" s="32">
        <v>7</v>
      </c>
      <c r="K128" s="32">
        <v>1609</v>
      </c>
      <c r="L128" s="32">
        <v>1</v>
      </c>
      <c r="M128" s="32">
        <v>3018</v>
      </c>
      <c r="N128" s="32">
        <v>0</v>
      </c>
      <c r="O128" s="32">
        <v>0</v>
      </c>
      <c r="P128" s="32">
        <v>1130</v>
      </c>
      <c r="Q128" s="32">
        <v>10866</v>
      </c>
      <c r="R128" s="32">
        <v>23897745</v>
      </c>
      <c r="S128" s="24">
        <f t="shared" si="4"/>
        <v>2199.3139149641083</v>
      </c>
    </row>
    <row r="129" spans="1:19" x14ac:dyDescent="0.2">
      <c r="A129" s="74"/>
      <c r="B129" s="74"/>
      <c r="C129" s="23" t="s">
        <v>40</v>
      </c>
      <c r="D129" s="32">
        <v>346</v>
      </c>
      <c r="E129" s="32">
        <v>142</v>
      </c>
      <c r="F129" s="32">
        <v>73</v>
      </c>
      <c r="G129" s="32">
        <v>204</v>
      </c>
      <c r="H129" s="32">
        <v>20</v>
      </c>
      <c r="I129" s="32">
        <v>619</v>
      </c>
      <c r="J129" s="32">
        <v>0</v>
      </c>
      <c r="K129" s="32">
        <v>0</v>
      </c>
      <c r="L129" s="32">
        <v>0</v>
      </c>
      <c r="M129" s="32">
        <v>0</v>
      </c>
      <c r="N129" s="32">
        <v>2</v>
      </c>
      <c r="O129" s="32">
        <v>35280</v>
      </c>
      <c r="P129" s="32">
        <v>441</v>
      </c>
      <c r="Q129" s="32">
        <v>36245</v>
      </c>
      <c r="R129" s="32">
        <v>3586900</v>
      </c>
      <c r="S129" s="24">
        <f t="shared" si="4"/>
        <v>98.962615533176987</v>
      </c>
    </row>
    <row r="130" spans="1:19" x14ac:dyDescent="0.2">
      <c r="A130" s="75"/>
      <c r="B130" s="75"/>
      <c r="C130" s="23" t="s">
        <v>41</v>
      </c>
      <c r="D130" s="32">
        <v>627</v>
      </c>
      <c r="E130" s="32">
        <v>469</v>
      </c>
      <c r="F130" s="32">
        <v>349</v>
      </c>
      <c r="G130" s="32">
        <v>1330</v>
      </c>
      <c r="H130" s="32">
        <v>74</v>
      </c>
      <c r="I130" s="32">
        <v>2785</v>
      </c>
      <c r="J130" s="32">
        <v>25</v>
      </c>
      <c r="K130" s="32">
        <v>6159</v>
      </c>
      <c r="L130" s="32">
        <v>4</v>
      </c>
      <c r="M130" s="32">
        <v>7250</v>
      </c>
      <c r="N130" s="32">
        <v>1</v>
      </c>
      <c r="O130" s="32">
        <v>19600</v>
      </c>
      <c r="P130" s="32">
        <v>1080</v>
      </c>
      <c r="Q130" s="32">
        <v>37593</v>
      </c>
      <c r="R130" s="32">
        <v>69663819</v>
      </c>
      <c r="S130" s="24">
        <f t="shared" si="4"/>
        <v>1853.1061367807836</v>
      </c>
    </row>
    <row r="131" spans="1:19" x14ac:dyDescent="0.2">
      <c r="A131" s="64" t="s">
        <v>42</v>
      </c>
      <c r="B131" s="65"/>
      <c r="C131" s="66"/>
      <c r="D131" s="36">
        <f t="shared" ref="D131:Q131" si="5">SUM(D99:D130)</f>
        <v>6913</v>
      </c>
      <c r="E131" s="37">
        <f t="shared" si="5"/>
        <v>4747</v>
      </c>
      <c r="F131" s="36">
        <f t="shared" si="5"/>
        <v>6207</v>
      </c>
      <c r="G131" s="37">
        <f t="shared" si="5"/>
        <v>25519</v>
      </c>
      <c r="H131" s="36">
        <f t="shared" si="5"/>
        <v>2047</v>
      </c>
      <c r="I131" s="36">
        <f t="shared" si="5"/>
        <v>63647</v>
      </c>
      <c r="J131" s="36">
        <f t="shared" si="5"/>
        <v>346</v>
      </c>
      <c r="K131" s="36">
        <f t="shared" si="5"/>
        <v>82396</v>
      </c>
      <c r="L131" s="36">
        <f t="shared" si="5"/>
        <v>35</v>
      </c>
      <c r="M131" s="36">
        <f t="shared" si="5"/>
        <v>64151</v>
      </c>
      <c r="N131" s="36">
        <f t="shared" si="5"/>
        <v>13</v>
      </c>
      <c r="O131" s="36">
        <f t="shared" si="5"/>
        <v>190324</v>
      </c>
      <c r="P131" s="36">
        <f t="shared" si="5"/>
        <v>15561</v>
      </c>
      <c r="Q131" s="36">
        <f t="shared" si="5"/>
        <v>430784</v>
      </c>
      <c r="R131" s="36">
        <f>SUM(R99:R130)</f>
        <v>720368982</v>
      </c>
      <c r="S131" s="38">
        <f t="shared" si="4"/>
        <v>1672.2278032610311</v>
      </c>
    </row>
    <row r="132" spans="1:19" x14ac:dyDescent="0.2">
      <c r="B132" s="10" t="s">
        <v>93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x14ac:dyDescent="0.2">
      <c r="B133" s="10" t="s">
        <v>94</v>
      </c>
    </row>
    <row r="137" spans="1:19" x14ac:dyDescent="0.2">
      <c r="R137" s="12" t="s">
        <v>132</v>
      </c>
    </row>
    <row r="138" spans="1:19" x14ac:dyDescent="0.2">
      <c r="A138" s="11" t="s">
        <v>111</v>
      </c>
    </row>
    <row r="140" spans="1:19" x14ac:dyDescent="0.2">
      <c r="A140" s="12" t="s">
        <v>83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 t="s">
        <v>89</v>
      </c>
    </row>
    <row r="141" spans="1:19" ht="12.75" customHeight="1" x14ac:dyDescent="0.2">
      <c r="A141" s="68" t="s">
        <v>1</v>
      </c>
      <c r="B141" s="68" t="s">
        <v>2</v>
      </c>
      <c r="C141" s="68" t="s">
        <v>3</v>
      </c>
      <c r="D141" s="72" t="s">
        <v>96</v>
      </c>
      <c r="E141" s="72"/>
      <c r="F141" s="72"/>
      <c r="G141" s="72"/>
      <c r="H141" s="72"/>
      <c r="I141" s="72"/>
      <c r="J141" s="72" t="s">
        <v>98</v>
      </c>
      <c r="K141" s="72"/>
      <c r="L141" s="72"/>
      <c r="M141" s="72"/>
      <c r="N141" s="72"/>
      <c r="O141" s="72"/>
      <c r="P141" s="67" t="s">
        <v>4</v>
      </c>
      <c r="Q141" s="67"/>
      <c r="R141" s="67" t="s">
        <v>5</v>
      </c>
      <c r="S141" s="67" t="s">
        <v>80</v>
      </c>
    </row>
    <row r="142" spans="1:19" ht="12.75" customHeight="1" x14ac:dyDescent="0.2">
      <c r="A142" s="68"/>
      <c r="B142" s="68"/>
      <c r="C142" s="68"/>
      <c r="D142" s="67" t="s">
        <v>95</v>
      </c>
      <c r="E142" s="67"/>
      <c r="F142" s="67" t="s">
        <v>99</v>
      </c>
      <c r="G142" s="67"/>
      <c r="H142" s="67" t="s">
        <v>100</v>
      </c>
      <c r="I142" s="67"/>
      <c r="J142" s="67" t="s">
        <v>97</v>
      </c>
      <c r="K142" s="67"/>
      <c r="L142" s="67" t="s">
        <v>99</v>
      </c>
      <c r="M142" s="67"/>
      <c r="N142" s="67" t="s">
        <v>101</v>
      </c>
      <c r="O142" s="67"/>
      <c r="P142" s="67"/>
      <c r="Q142" s="67"/>
      <c r="R142" s="67"/>
      <c r="S142" s="67"/>
    </row>
    <row r="143" spans="1:19" ht="25.5" x14ac:dyDescent="0.2">
      <c r="A143" s="68"/>
      <c r="B143" s="68"/>
      <c r="C143" s="68"/>
      <c r="D143" s="27" t="s">
        <v>7</v>
      </c>
      <c r="E143" s="27" t="s">
        <v>8</v>
      </c>
      <c r="F143" s="27" t="s">
        <v>7</v>
      </c>
      <c r="G143" s="27" t="s">
        <v>8</v>
      </c>
      <c r="H143" s="27" t="s">
        <v>7</v>
      </c>
      <c r="I143" s="27" t="s">
        <v>8</v>
      </c>
      <c r="J143" s="27" t="s">
        <v>7</v>
      </c>
      <c r="K143" s="27" t="s">
        <v>8</v>
      </c>
      <c r="L143" s="27" t="s">
        <v>7</v>
      </c>
      <c r="M143" s="27" t="s">
        <v>8</v>
      </c>
      <c r="N143" s="27" t="s">
        <v>7</v>
      </c>
      <c r="O143" s="27" t="s">
        <v>8</v>
      </c>
      <c r="P143" s="27" t="s">
        <v>7</v>
      </c>
      <c r="Q143" s="27" t="s">
        <v>8</v>
      </c>
      <c r="R143" s="27" t="s">
        <v>9</v>
      </c>
      <c r="S143" s="28" t="s">
        <v>79</v>
      </c>
    </row>
    <row r="144" spans="1:19" x14ac:dyDescent="0.2">
      <c r="A144" s="73">
        <v>1</v>
      </c>
      <c r="B144" s="73" t="s">
        <v>6</v>
      </c>
      <c r="C144" s="31" t="s">
        <v>6</v>
      </c>
      <c r="D144" s="32">
        <v>103</v>
      </c>
      <c r="E144" s="32">
        <v>82</v>
      </c>
      <c r="F144" s="32">
        <v>596</v>
      </c>
      <c r="G144" s="32">
        <v>3337</v>
      </c>
      <c r="H144" s="32">
        <v>446</v>
      </c>
      <c r="I144" s="32">
        <v>11813</v>
      </c>
      <c r="J144" s="32">
        <v>33</v>
      </c>
      <c r="K144" s="32">
        <v>7083</v>
      </c>
      <c r="L144" s="32">
        <v>0</v>
      </c>
      <c r="M144" s="32">
        <v>0</v>
      </c>
      <c r="N144" s="32">
        <v>1</v>
      </c>
      <c r="O144" s="32">
        <v>7015</v>
      </c>
      <c r="P144" s="32">
        <v>1179</v>
      </c>
      <c r="Q144" s="32">
        <v>29330</v>
      </c>
      <c r="R144" s="32">
        <v>25583507</v>
      </c>
      <c r="S144" s="40">
        <f>R144/Q144</f>
        <v>872.26413228775994</v>
      </c>
    </row>
    <row r="145" spans="1:19" x14ac:dyDescent="0.2">
      <c r="A145" s="74"/>
      <c r="B145" s="74"/>
      <c r="C145" s="23" t="s">
        <v>10</v>
      </c>
      <c r="D145" s="32">
        <v>37</v>
      </c>
      <c r="E145" s="32">
        <v>37</v>
      </c>
      <c r="F145" s="32">
        <v>646</v>
      </c>
      <c r="G145" s="32">
        <v>3736</v>
      </c>
      <c r="H145" s="32">
        <v>339</v>
      </c>
      <c r="I145" s="32">
        <v>11584</v>
      </c>
      <c r="J145" s="32">
        <v>132</v>
      </c>
      <c r="K145" s="32">
        <v>28163</v>
      </c>
      <c r="L145" s="32">
        <v>10</v>
      </c>
      <c r="M145" s="32">
        <v>23302</v>
      </c>
      <c r="N145" s="32">
        <v>2</v>
      </c>
      <c r="O145" s="32">
        <v>13969</v>
      </c>
      <c r="P145" s="32">
        <v>1166</v>
      </c>
      <c r="Q145" s="32">
        <v>80791</v>
      </c>
      <c r="R145" s="32">
        <v>54780412</v>
      </c>
      <c r="S145" s="40">
        <f t="shared" ref="S145:S176" si="6">R145/Q145</f>
        <v>678.05092151353495</v>
      </c>
    </row>
    <row r="146" spans="1:19" x14ac:dyDescent="0.2">
      <c r="A146" s="74"/>
      <c r="B146" s="74"/>
      <c r="C146" s="23" t="s">
        <v>11</v>
      </c>
      <c r="D146" s="32">
        <v>930</v>
      </c>
      <c r="E146" s="32">
        <v>398</v>
      </c>
      <c r="F146" s="32">
        <v>874</v>
      </c>
      <c r="G146" s="32">
        <v>2802</v>
      </c>
      <c r="H146" s="32">
        <v>223</v>
      </c>
      <c r="I146" s="32">
        <v>5991</v>
      </c>
      <c r="J146" s="32">
        <v>16</v>
      </c>
      <c r="K146" s="32">
        <v>2716</v>
      </c>
      <c r="L146" s="32">
        <v>0</v>
      </c>
      <c r="M146" s="32">
        <v>0</v>
      </c>
      <c r="N146" s="32">
        <v>0</v>
      </c>
      <c r="O146" s="32">
        <v>0</v>
      </c>
      <c r="P146" s="32">
        <v>2043</v>
      </c>
      <c r="Q146" s="32">
        <v>11907</v>
      </c>
      <c r="R146" s="32">
        <v>31000</v>
      </c>
      <c r="S146" s="40">
        <f t="shared" si="6"/>
        <v>2.6035105400184766</v>
      </c>
    </row>
    <row r="147" spans="1:19" x14ac:dyDescent="0.2">
      <c r="A147" s="75"/>
      <c r="B147" s="75"/>
      <c r="C147" s="23" t="s">
        <v>12</v>
      </c>
      <c r="D147" s="32">
        <v>168</v>
      </c>
      <c r="E147" s="32">
        <v>168</v>
      </c>
      <c r="F147" s="32">
        <v>347</v>
      </c>
      <c r="G147" s="32">
        <v>1300</v>
      </c>
      <c r="H147" s="32">
        <v>103</v>
      </c>
      <c r="I147" s="32">
        <v>2597</v>
      </c>
      <c r="J147" s="32">
        <v>11</v>
      </c>
      <c r="K147" s="32">
        <v>2322</v>
      </c>
      <c r="L147" s="32">
        <v>3</v>
      </c>
      <c r="M147" s="32">
        <v>4600</v>
      </c>
      <c r="N147" s="32">
        <v>1</v>
      </c>
      <c r="O147" s="32">
        <v>21230</v>
      </c>
      <c r="P147" s="32">
        <v>633</v>
      </c>
      <c r="Q147" s="32">
        <v>32217</v>
      </c>
      <c r="R147" s="32">
        <v>61255883</v>
      </c>
      <c r="S147" s="40">
        <f t="shared" si="6"/>
        <v>1901.3527951081728</v>
      </c>
    </row>
    <row r="148" spans="1:19" x14ac:dyDescent="0.2">
      <c r="A148" s="73">
        <v>2</v>
      </c>
      <c r="B148" s="73" t="s">
        <v>13</v>
      </c>
      <c r="C148" s="23" t="s">
        <v>13</v>
      </c>
      <c r="D148" s="32">
        <v>935</v>
      </c>
      <c r="E148" s="32">
        <v>605</v>
      </c>
      <c r="F148" s="32">
        <v>47</v>
      </c>
      <c r="G148" s="32">
        <v>106</v>
      </c>
      <c r="H148" s="32">
        <v>54</v>
      </c>
      <c r="I148" s="32">
        <v>2228</v>
      </c>
      <c r="J148" s="32">
        <v>11</v>
      </c>
      <c r="K148" s="32">
        <v>2325</v>
      </c>
      <c r="L148" s="32">
        <v>1</v>
      </c>
      <c r="M148" s="32">
        <v>1089</v>
      </c>
      <c r="N148" s="32">
        <v>0</v>
      </c>
      <c r="O148" s="32">
        <v>0</v>
      </c>
      <c r="P148" s="32">
        <v>1048</v>
      </c>
      <c r="Q148" s="32">
        <v>6353</v>
      </c>
      <c r="R148" s="32">
        <v>7501358</v>
      </c>
      <c r="S148" s="40">
        <f t="shared" si="6"/>
        <v>1180.7583818668345</v>
      </c>
    </row>
    <row r="149" spans="1:19" x14ac:dyDescent="0.2">
      <c r="A149" s="74"/>
      <c r="B149" s="74"/>
      <c r="C149" s="23" t="s">
        <v>14</v>
      </c>
      <c r="D149" s="32">
        <v>273</v>
      </c>
      <c r="E149" s="32">
        <v>195</v>
      </c>
      <c r="F149" s="32">
        <v>142</v>
      </c>
      <c r="G149" s="32">
        <v>535</v>
      </c>
      <c r="H149" s="32">
        <v>74</v>
      </c>
      <c r="I149" s="32">
        <v>2640</v>
      </c>
      <c r="J149" s="32">
        <v>21</v>
      </c>
      <c r="K149" s="32">
        <v>6729</v>
      </c>
      <c r="L149" s="32">
        <v>1</v>
      </c>
      <c r="M149" s="32">
        <v>1241</v>
      </c>
      <c r="N149" s="32">
        <v>0</v>
      </c>
      <c r="O149" s="32">
        <v>0</v>
      </c>
      <c r="P149" s="32">
        <v>511</v>
      </c>
      <c r="Q149" s="32">
        <v>11340</v>
      </c>
      <c r="R149" s="32">
        <v>17681335</v>
      </c>
      <c r="S149" s="40">
        <f t="shared" si="6"/>
        <v>1559.2006172839506</v>
      </c>
    </row>
    <row r="150" spans="1:19" x14ac:dyDescent="0.2">
      <c r="A150" s="74"/>
      <c r="B150" s="74"/>
      <c r="C150" s="23" t="s">
        <v>15</v>
      </c>
      <c r="D150" s="32">
        <v>0</v>
      </c>
      <c r="E150" s="32">
        <v>0</v>
      </c>
      <c r="F150" s="32">
        <v>2</v>
      </c>
      <c r="G150" s="32">
        <v>11</v>
      </c>
      <c r="H150" s="32">
        <v>16</v>
      </c>
      <c r="I150" s="32">
        <v>798</v>
      </c>
      <c r="J150" s="32">
        <v>3</v>
      </c>
      <c r="K150" s="32">
        <v>1151</v>
      </c>
      <c r="L150" s="32">
        <v>1</v>
      </c>
      <c r="M150" s="32">
        <v>2250</v>
      </c>
      <c r="N150" s="32">
        <v>0</v>
      </c>
      <c r="O150" s="32">
        <v>0</v>
      </c>
      <c r="P150" s="32">
        <v>22</v>
      </c>
      <c r="Q150" s="32">
        <v>4210</v>
      </c>
      <c r="R150" s="32">
        <v>15725066</v>
      </c>
      <c r="S150" s="40">
        <f t="shared" si="6"/>
        <v>3735.1700712589072</v>
      </c>
    </row>
    <row r="151" spans="1:19" x14ac:dyDescent="0.2">
      <c r="A151" s="75"/>
      <c r="B151" s="75"/>
      <c r="C151" s="23" t="s">
        <v>16</v>
      </c>
      <c r="D151" s="32">
        <v>71</v>
      </c>
      <c r="E151" s="32">
        <v>64</v>
      </c>
      <c r="F151" s="32">
        <v>55</v>
      </c>
      <c r="G151" s="32">
        <v>178</v>
      </c>
      <c r="H151" s="32">
        <v>8</v>
      </c>
      <c r="I151" s="32">
        <v>370</v>
      </c>
      <c r="J151" s="32">
        <v>11</v>
      </c>
      <c r="K151" s="32">
        <v>2666</v>
      </c>
      <c r="L151" s="32">
        <v>1</v>
      </c>
      <c r="M151" s="32">
        <v>1600</v>
      </c>
      <c r="N151" s="32">
        <v>0</v>
      </c>
      <c r="O151" s="32">
        <v>0</v>
      </c>
      <c r="P151" s="32">
        <v>146</v>
      </c>
      <c r="Q151" s="32">
        <v>4878</v>
      </c>
      <c r="R151" s="32">
        <v>7327778</v>
      </c>
      <c r="S151" s="40">
        <f t="shared" si="6"/>
        <v>1502.209512095121</v>
      </c>
    </row>
    <row r="152" spans="1:19" x14ac:dyDescent="0.2">
      <c r="A152" s="76">
        <v>3</v>
      </c>
      <c r="B152" s="76" t="s">
        <v>92</v>
      </c>
      <c r="C152" s="34" t="s">
        <v>18</v>
      </c>
      <c r="D152" s="32">
        <v>10</v>
      </c>
      <c r="E152" s="32">
        <v>9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5">
        <v>0</v>
      </c>
      <c r="N152" s="32">
        <v>1</v>
      </c>
      <c r="O152" s="32">
        <v>50000</v>
      </c>
      <c r="P152" s="32">
        <v>11</v>
      </c>
      <c r="Q152" s="32">
        <v>50009</v>
      </c>
      <c r="R152" s="32">
        <v>0</v>
      </c>
      <c r="S152" s="40">
        <f t="shared" si="6"/>
        <v>0</v>
      </c>
    </row>
    <row r="153" spans="1:19" x14ac:dyDescent="0.2">
      <c r="A153" s="77"/>
      <c r="B153" s="77"/>
      <c r="C153" s="23" t="s">
        <v>19</v>
      </c>
      <c r="D153" s="32">
        <v>40</v>
      </c>
      <c r="E153" s="32">
        <v>34</v>
      </c>
      <c r="F153" s="32">
        <v>5</v>
      </c>
      <c r="G153" s="32">
        <v>7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1</v>
      </c>
      <c r="O153" s="32">
        <v>10000</v>
      </c>
      <c r="P153" s="32">
        <v>46</v>
      </c>
      <c r="Q153" s="32">
        <v>10041</v>
      </c>
      <c r="R153" s="32">
        <v>0</v>
      </c>
      <c r="S153" s="40">
        <f t="shared" si="6"/>
        <v>0</v>
      </c>
    </row>
    <row r="154" spans="1:19" x14ac:dyDescent="0.2">
      <c r="A154" s="77"/>
      <c r="B154" s="77"/>
      <c r="C154" s="23" t="s">
        <v>20</v>
      </c>
      <c r="D154" s="32">
        <v>14</v>
      </c>
      <c r="E154" s="32">
        <v>11</v>
      </c>
      <c r="F154" s="32">
        <v>1</v>
      </c>
      <c r="G154" s="32">
        <v>2</v>
      </c>
      <c r="H154" s="32">
        <v>0</v>
      </c>
      <c r="I154" s="32">
        <v>0</v>
      </c>
      <c r="J154" s="32">
        <v>0</v>
      </c>
      <c r="K154" s="32">
        <v>0</v>
      </c>
      <c r="L154" s="32">
        <v>2</v>
      </c>
      <c r="M154" s="32">
        <v>4300</v>
      </c>
      <c r="N154" s="32">
        <v>0</v>
      </c>
      <c r="O154" s="32">
        <v>0</v>
      </c>
      <c r="P154" s="32">
        <v>17</v>
      </c>
      <c r="Q154" s="32">
        <v>4313</v>
      </c>
      <c r="R154" s="32">
        <v>11202786</v>
      </c>
      <c r="S154" s="40">
        <f t="shared" si="6"/>
        <v>2597.4463250637609</v>
      </c>
    </row>
    <row r="155" spans="1:19" x14ac:dyDescent="0.2">
      <c r="A155" s="78"/>
      <c r="B155" s="78"/>
      <c r="C155" s="23" t="s">
        <v>90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40"/>
    </row>
    <row r="156" spans="1:19" x14ac:dyDescent="0.2">
      <c r="A156" s="73">
        <v>4</v>
      </c>
      <c r="B156" s="73" t="s">
        <v>23</v>
      </c>
      <c r="C156" s="23" t="s">
        <v>24</v>
      </c>
      <c r="D156" s="32">
        <v>525</v>
      </c>
      <c r="E156" s="32">
        <v>525</v>
      </c>
      <c r="F156" s="32">
        <v>1</v>
      </c>
      <c r="G156" s="32">
        <v>4</v>
      </c>
      <c r="H156" s="32">
        <v>82</v>
      </c>
      <c r="I156" s="32">
        <v>3275</v>
      </c>
      <c r="J156" s="32">
        <v>20</v>
      </c>
      <c r="K156" s="32">
        <v>4672</v>
      </c>
      <c r="L156" s="32">
        <v>2</v>
      </c>
      <c r="M156" s="32">
        <v>3000</v>
      </c>
      <c r="N156" s="32">
        <v>0</v>
      </c>
      <c r="O156" s="32">
        <v>0</v>
      </c>
      <c r="P156" s="32">
        <v>630</v>
      </c>
      <c r="Q156" s="32">
        <v>11476</v>
      </c>
      <c r="R156" s="32">
        <v>11247030</v>
      </c>
      <c r="S156" s="40">
        <f t="shared" si="6"/>
        <v>980.04792610665743</v>
      </c>
    </row>
    <row r="157" spans="1:19" x14ac:dyDescent="0.2">
      <c r="A157" s="74"/>
      <c r="B157" s="74"/>
      <c r="C157" s="23" t="s">
        <v>25</v>
      </c>
      <c r="D157" s="32">
        <v>29</v>
      </c>
      <c r="E157" s="32">
        <v>23</v>
      </c>
      <c r="F157" s="32">
        <v>33</v>
      </c>
      <c r="G157" s="32">
        <v>184</v>
      </c>
      <c r="H157" s="32">
        <v>17</v>
      </c>
      <c r="I157" s="32">
        <v>650</v>
      </c>
      <c r="J157" s="32">
        <v>6</v>
      </c>
      <c r="K157" s="32">
        <v>2340</v>
      </c>
      <c r="L157" s="32">
        <v>1</v>
      </c>
      <c r="M157" s="32">
        <v>1360</v>
      </c>
      <c r="N157" s="32">
        <v>0</v>
      </c>
      <c r="O157" s="32">
        <v>0</v>
      </c>
      <c r="P157" s="32">
        <v>86</v>
      </c>
      <c r="Q157" s="32">
        <v>4557</v>
      </c>
      <c r="R157" s="32">
        <v>10798593</v>
      </c>
      <c r="S157" s="40">
        <f t="shared" si="6"/>
        <v>2369.6714944042133</v>
      </c>
    </row>
    <row r="158" spans="1:19" x14ac:dyDescent="0.2">
      <c r="A158" s="74"/>
      <c r="B158" s="74"/>
      <c r="C158" s="23" t="s">
        <v>23</v>
      </c>
      <c r="D158" s="32">
        <v>1</v>
      </c>
      <c r="E158" s="32">
        <v>1</v>
      </c>
      <c r="F158" s="32">
        <v>67</v>
      </c>
      <c r="G158" s="32">
        <v>464</v>
      </c>
      <c r="H158" s="32">
        <v>43</v>
      </c>
      <c r="I158" s="32">
        <v>1192</v>
      </c>
      <c r="J158" s="32">
        <v>4</v>
      </c>
      <c r="K158" s="32">
        <v>1530</v>
      </c>
      <c r="L158" s="32">
        <v>1</v>
      </c>
      <c r="M158" s="32">
        <v>1250</v>
      </c>
      <c r="N158" s="32">
        <v>1</v>
      </c>
      <c r="O158" s="32">
        <v>9000</v>
      </c>
      <c r="P158" s="32">
        <v>117</v>
      </c>
      <c r="Q158" s="32">
        <v>13437</v>
      </c>
      <c r="R158" s="32">
        <v>23105880</v>
      </c>
      <c r="S158" s="40">
        <f t="shared" si="6"/>
        <v>1719.5713328868051</v>
      </c>
    </row>
    <row r="159" spans="1:19" x14ac:dyDescent="0.2">
      <c r="A159" s="74"/>
      <c r="B159" s="74"/>
      <c r="C159" s="23" t="s">
        <v>26</v>
      </c>
      <c r="D159" s="32">
        <v>0</v>
      </c>
      <c r="E159" s="32">
        <v>0</v>
      </c>
      <c r="F159" s="32">
        <v>21</v>
      </c>
      <c r="G159" s="32">
        <v>161</v>
      </c>
      <c r="H159" s="32">
        <v>9</v>
      </c>
      <c r="I159" s="32">
        <v>275</v>
      </c>
      <c r="J159" s="32">
        <v>1</v>
      </c>
      <c r="K159" s="32">
        <v>160</v>
      </c>
      <c r="L159" s="32">
        <v>1</v>
      </c>
      <c r="M159" s="32">
        <v>1400</v>
      </c>
      <c r="N159" s="32">
        <v>0</v>
      </c>
      <c r="O159" s="32">
        <v>0</v>
      </c>
      <c r="P159" s="32">
        <v>32</v>
      </c>
      <c r="Q159" s="32">
        <v>1996</v>
      </c>
      <c r="R159" s="32">
        <v>2406999</v>
      </c>
      <c r="S159" s="40">
        <f t="shared" si="6"/>
        <v>1205.9113226452905</v>
      </c>
    </row>
    <row r="160" spans="1:19" x14ac:dyDescent="0.2">
      <c r="A160" s="75"/>
      <c r="B160" s="75"/>
      <c r="C160" s="23" t="s">
        <v>21</v>
      </c>
      <c r="D160" s="32">
        <v>0</v>
      </c>
      <c r="E160" s="32">
        <v>0</v>
      </c>
      <c r="F160" s="32">
        <v>6</v>
      </c>
      <c r="G160" s="32">
        <v>48</v>
      </c>
      <c r="H160" s="32">
        <v>9</v>
      </c>
      <c r="I160" s="32">
        <v>315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15</v>
      </c>
      <c r="Q160" s="32">
        <v>363</v>
      </c>
      <c r="R160" s="32">
        <v>341000</v>
      </c>
      <c r="S160" s="40">
        <f t="shared" si="6"/>
        <v>939.39393939393938</v>
      </c>
    </row>
    <row r="161" spans="1:19" x14ac:dyDescent="0.2">
      <c r="A161" s="73">
        <v>5</v>
      </c>
      <c r="B161" s="73" t="s">
        <v>27</v>
      </c>
      <c r="C161" s="23" t="s">
        <v>27</v>
      </c>
      <c r="D161" s="32">
        <v>16</v>
      </c>
      <c r="E161" s="32">
        <v>11</v>
      </c>
      <c r="F161" s="32">
        <v>122</v>
      </c>
      <c r="G161" s="32">
        <v>733</v>
      </c>
      <c r="H161" s="32">
        <v>24</v>
      </c>
      <c r="I161" s="32">
        <v>704</v>
      </c>
      <c r="J161" s="32">
        <v>1</v>
      </c>
      <c r="K161" s="32">
        <v>300</v>
      </c>
      <c r="L161" s="32">
        <v>0</v>
      </c>
      <c r="M161" s="35">
        <v>0</v>
      </c>
      <c r="N161" s="32">
        <v>0</v>
      </c>
      <c r="O161" s="32">
        <v>0</v>
      </c>
      <c r="P161" s="32">
        <v>163</v>
      </c>
      <c r="Q161" s="32">
        <v>1748</v>
      </c>
      <c r="R161" s="32">
        <v>2271209</v>
      </c>
      <c r="S161" s="40">
        <f t="shared" si="6"/>
        <v>1299.3186498855835</v>
      </c>
    </row>
    <row r="162" spans="1:19" x14ac:dyDescent="0.2">
      <c r="A162" s="74"/>
      <c r="B162" s="74"/>
      <c r="C162" s="23" t="s">
        <v>28</v>
      </c>
      <c r="D162" s="32">
        <v>0</v>
      </c>
      <c r="E162" s="32">
        <v>0</v>
      </c>
      <c r="F162" s="32">
        <v>38</v>
      </c>
      <c r="G162" s="32">
        <v>187</v>
      </c>
      <c r="H162" s="32">
        <v>8</v>
      </c>
      <c r="I162" s="32">
        <v>335</v>
      </c>
      <c r="J162" s="32">
        <v>4</v>
      </c>
      <c r="K162" s="32">
        <v>750</v>
      </c>
      <c r="L162" s="32">
        <v>0</v>
      </c>
      <c r="M162" s="32">
        <v>0</v>
      </c>
      <c r="N162" s="32">
        <v>0</v>
      </c>
      <c r="O162" s="32">
        <v>0</v>
      </c>
      <c r="P162" s="32">
        <v>50</v>
      </c>
      <c r="Q162" s="32">
        <v>1272</v>
      </c>
      <c r="R162" s="32">
        <v>3377993</v>
      </c>
      <c r="S162" s="40">
        <f t="shared" si="6"/>
        <v>2655.6548742138366</v>
      </c>
    </row>
    <row r="163" spans="1:19" x14ac:dyDescent="0.2">
      <c r="A163" s="74"/>
      <c r="B163" s="74"/>
      <c r="C163" s="23" t="s">
        <v>29</v>
      </c>
      <c r="D163" s="32">
        <v>49</v>
      </c>
      <c r="E163" s="32">
        <v>36</v>
      </c>
      <c r="F163" s="32">
        <v>99</v>
      </c>
      <c r="G163" s="32">
        <v>277</v>
      </c>
      <c r="H163" s="32">
        <v>5</v>
      </c>
      <c r="I163" s="32">
        <v>131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153</v>
      </c>
      <c r="Q163" s="32">
        <v>444</v>
      </c>
      <c r="R163" s="32">
        <v>0</v>
      </c>
      <c r="S163" s="40">
        <f t="shared" si="6"/>
        <v>0</v>
      </c>
    </row>
    <row r="164" spans="1:19" x14ac:dyDescent="0.2">
      <c r="A164" s="74"/>
      <c r="B164" s="74"/>
      <c r="C164" s="23" t="s">
        <v>30</v>
      </c>
      <c r="D164" s="32">
        <v>50</v>
      </c>
      <c r="E164" s="32">
        <v>43</v>
      </c>
      <c r="F164" s="32">
        <v>59</v>
      </c>
      <c r="G164" s="32">
        <v>253</v>
      </c>
      <c r="H164" s="32">
        <v>4</v>
      </c>
      <c r="I164" s="32">
        <v>85</v>
      </c>
      <c r="J164" s="32">
        <v>1</v>
      </c>
      <c r="K164" s="32">
        <v>135</v>
      </c>
      <c r="L164" s="32">
        <v>0</v>
      </c>
      <c r="M164" s="32">
        <v>0</v>
      </c>
      <c r="N164" s="32">
        <v>0</v>
      </c>
      <c r="O164" s="32">
        <v>0</v>
      </c>
      <c r="P164" s="32">
        <v>114</v>
      </c>
      <c r="Q164" s="32">
        <v>516</v>
      </c>
      <c r="R164" s="32">
        <v>2742432</v>
      </c>
      <c r="S164" s="40">
        <f t="shared" si="6"/>
        <v>5314.7906976744189</v>
      </c>
    </row>
    <row r="165" spans="1:19" x14ac:dyDescent="0.2">
      <c r="A165" s="74"/>
      <c r="B165" s="74"/>
      <c r="C165" s="23" t="s">
        <v>31</v>
      </c>
      <c r="D165" s="32">
        <v>144</v>
      </c>
      <c r="E165" s="32">
        <v>75</v>
      </c>
      <c r="F165" s="32">
        <v>94</v>
      </c>
      <c r="G165" s="32">
        <v>428</v>
      </c>
      <c r="H165" s="32">
        <v>11</v>
      </c>
      <c r="I165" s="32">
        <v>355</v>
      </c>
      <c r="J165" s="32">
        <v>1</v>
      </c>
      <c r="K165" s="32">
        <v>1000</v>
      </c>
      <c r="L165" s="32">
        <v>0</v>
      </c>
      <c r="M165" s="32">
        <v>0</v>
      </c>
      <c r="N165" s="32">
        <v>0</v>
      </c>
      <c r="O165" s="32">
        <v>0</v>
      </c>
      <c r="P165" s="32">
        <v>250</v>
      </c>
      <c r="Q165" s="32">
        <v>1858</v>
      </c>
      <c r="R165" s="32">
        <v>25392599</v>
      </c>
      <c r="S165" s="40">
        <f t="shared" si="6"/>
        <v>13666.630247578041</v>
      </c>
    </row>
    <row r="166" spans="1:19" x14ac:dyDescent="0.2">
      <c r="A166" s="75"/>
      <c r="B166" s="75"/>
      <c r="C166" s="23" t="s">
        <v>32</v>
      </c>
      <c r="D166" s="32">
        <v>3</v>
      </c>
      <c r="E166" s="32">
        <v>3</v>
      </c>
      <c r="F166" s="32">
        <v>71</v>
      </c>
      <c r="G166" s="32">
        <v>381</v>
      </c>
      <c r="H166" s="32">
        <v>12</v>
      </c>
      <c r="I166" s="32">
        <v>394</v>
      </c>
      <c r="J166" s="32">
        <v>4</v>
      </c>
      <c r="K166" s="32">
        <v>1100</v>
      </c>
      <c r="L166" s="32">
        <v>2</v>
      </c>
      <c r="M166" s="32">
        <v>2300</v>
      </c>
      <c r="N166" s="32">
        <v>0</v>
      </c>
      <c r="O166" s="32">
        <v>0</v>
      </c>
      <c r="P166" s="32">
        <v>92</v>
      </c>
      <c r="Q166" s="32">
        <v>4178</v>
      </c>
      <c r="R166" s="32">
        <v>38302313</v>
      </c>
      <c r="S166" s="40">
        <f t="shared" si="6"/>
        <v>9167.619195787458</v>
      </c>
    </row>
    <row r="167" spans="1:19" ht="15" customHeight="1" x14ac:dyDescent="0.2">
      <c r="A167" s="73">
        <v>6</v>
      </c>
      <c r="B167" s="73" t="s">
        <v>33</v>
      </c>
      <c r="C167" s="23" t="s">
        <v>33</v>
      </c>
      <c r="D167" s="32">
        <v>371</v>
      </c>
      <c r="E167" s="32">
        <v>175</v>
      </c>
      <c r="F167" s="32">
        <v>224</v>
      </c>
      <c r="G167" s="32">
        <v>615</v>
      </c>
      <c r="H167" s="32">
        <v>30</v>
      </c>
      <c r="I167" s="32">
        <v>977</v>
      </c>
      <c r="J167" s="32">
        <v>3</v>
      </c>
      <c r="K167" s="32">
        <v>1212</v>
      </c>
      <c r="L167" s="32">
        <v>0</v>
      </c>
      <c r="M167" s="32">
        <v>0</v>
      </c>
      <c r="N167" s="32">
        <v>0</v>
      </c>
      <c r="O167" s="32">
        <v>0</v>
      </c>
      <c r="P167" s="32">
        <v>628</v>
      </c>
      <c r="Q167" s="32">
        <v>2979</v>
      </c>
      <c r="R167" s="32">
        <v>4204318</v>
      </c>
      <c r="S167" s="40">
        <f t="shared" si="6"/>
        <v>1411.3185632762672</v>
      </c>
    </row>
    <row r="168" spans="1:19" x14ac:dyDescent="0.2">
      <c r="A168" s="74"/>
      <c r="B168" s="74"/>
      <c r="C168" s="23" t="s">
        <v>34</v>
      </c>
      <c r="D168" s="32">
        <v>94</v>
      </c>
      <c r="E168" s="32">
        <v>52</v>
      </c>
      <c r="F168" s="32">
        <v>31</v>
      </c>
      <c r="G168" s="32">
        <v>163</v>
      </c>
      <c r="H168" s="32">
        <v>20</v>
      </c>
      <c r="I168" s="32">
        <v>635</v>
      </c>
      <c r="J168" s="32">
        <v>2</v>
      </c>
      <c r="K168" s="32">
        <v>967</v>
      </c>
      <c r="L168" s="32">
        <v>0</v>
      </c>
      <c r="M168" s="32">
        <v>0</v>
      </c>
      <c r="N168" s="32">
        <v>0</v>
      </c>
      <c r="O168" s="32">
        <v>0</v>
      </c>
      <c r="P168" s="32">
        <v>147</v>
      </c>
      <c r="Q168" s="32">
        <v>1817</v>
      </c>
      <c r="R168" s="32">
        <v>12222119</v>
      </c>
      <c r="S168" s="40">
        <f t="shared" si="6"/>
        <v>6726.5376995046781</v>
      </c>
    </row>
    <row r="169" spans="1:19" x14ac:dyDescent="0.2">
      <c r="A169" s="74"/>
      <c r="B169" s="74"/>
      <c r="C169" s="23" t="s">
        <v>35</v>
      </c>
      <c r="D169" s="32">
        <v>666</v>
      </c>
      <c r="E169" s="32">
        <v>336</v>
      </c>
      <c r="F169" s="32">
        <v>295</v>
      </c>
      <c r="G169" s="32">
        <v>795</v>
      </c>
      <c r="H169" s="32">
        <v>19</v>
      </c>
      <c r="I169" s="32">
        <v>571</v>
      </c>
      <c r="J169" s="32">
        <v>5</v>
      </c>
      <c r="K169" s="32">
        <v>725</v>
      </c>
      <c r="L169" s="32">
        <v>2</v>
      </c>
      <c r="M169" s="32">
        <v>2540</v>
      </c>
      <c r="N169" s="32">
        <v>1</v>
      </c>
      <c r="O169" s="32">
        <v>10030</v>
      </c>
      <c r="P169" s="32">
        <v>988</v>
      </c>
      <c r="Q169" s="32">
        <v>14997</v>
      </c>
      <c r="R169" s="32">
        <v>25010172</v>
      </c>
      <c r="S169" s="40">
        <f t="shared" si="6"/>
        <v>1667.6783356671335</v>
      </c>
    </row>
    <row r="170" spans="1:19" x14ac:dyDescent="0.2">
      <c r="A170" s="75"/>
      <c r="B170" s="75"/>
      <c r="C170" s="23" t="s">
        <v>36</v>
      </c>
      <c r="D170" s="32">
        <v>207</v>
      </c>
      <c r="E170" s="32">
        <v>182</v>
      </c>
      <c r="F170" s="32">
        <v>63</v>
      </c>
      <c r="G170" s="32">
        <v>182</v>
      </c>
      <c r="H170" s="32">
        <v>22</v>
      </c>
      <c r="I170" s="32">
        <v>798</v>
      </c>
      <c r="J170" s="32">
        <v>7</v>
      </c>
      <c r="K170" s="32">
        <v>2080</v>
      </c>
      <c r="L170" s="32">
        <v>1</v>
      </c>
      <c r="M170" s="32">
        <v>1859</v>
      </c>
      <c r="N170" s="32">
        <v>0</v>
      </c>
      <c r="O170" s="32">
        <v>0</v>
      </c>
      <c r="P170" s="32">
        <v>300</v>
      </c>
      <c r="Q170" s="32">
        <v>5101</v>
      </c>
      <c r="R170" s="32">
        <v>25407873</v>
      </c>
      <c r="S170" s="40">
        <f t="shared" si="6"/>
        <v>4980.9592236816306</v>
      </c>
    </row>
    <row r="171" spans="1:19" x14ac:dyDescent="0.2">
      <c r="A171" s="73">
        <v>7</v>
      </c>
      <c r="B171" s="73" t="s">
        <v>37</v>
      </c>
      <c r="C171" s="23" t="s">
        <v>38</v>
      </c>
      <c r="D171" s="32">
        <v>517</v>
      </c>
      <c r="E171" s="32">
        <v>441</v>
      </c>
      <c r="F171" s="32">
        <v>481</v>
      </c>
      <c r="G171" s="32">
        <v>1776</v>
      </c>
      <c r="H171" s="32">
        <v>95</v>
      </c>
      <c r="I171" s="32">
        <v>2734</v>
      </c>
      <c r="J171" s="32">
        <v>2</v>
      </c>
      <c r="K171" s="32">
        <v>530</v>
      </c>
      <c r="L171" s="32">
        <v>1</v>
      </c>
      <c r="M171" s="32">
        <v>1792</v>
      </c>
      <c r="N171" s="32">
        <v>0</v>
      </c>
      <c r="O171" s="32">
        <v>0</v>
      </c>
      <c r="P171" s="32">
        <v>1096</v>
      </c>
      <c r="Q171" s="32">
        <v>7273</v>
      </c>
      <c r="R171" s="32">
        <v>13125276</v>
      </c>
      <c r="S171" s="40">
        <f t="shared" si="6"/>
        <v>1804.657775333425</v>
      </c>
    </row>
    <row r="172" spans="1:19" x14ac:dyDescent="0.2">
      <c r="A172" s="74"/>
      <c r="B172" s="74"/>
      <c r="C172" s="23" t="s">
        <v>37</v>
      </c>
      <c r="D172" s="32">
        <v>370</v>
      </c>
      <c r="E172" s="32">
        <v>338</v>
      </c>
      <c r="F172" s="32">
        <v>668</v>
      </c>
      <c r="G172" s="32">
        <v>2588</v>
      </c>
      <c r="H172" s="32">
        <v>172</v>
      </c>
      <c r="I172" s="32">
        <v>5581</v>
      </c>
      <c r="J172" s="32">
        <v>15</v>
      </c>
      <c r="K172" s="32">
        <v>3972</v>
      </c>
      <c r="L172" s="32">
        <v>0</v>
      </c>
      <c r="M172" s="32">
        <v>0</v>
      </c>
      <c r="N172" s="32">
        <v>2</v>
      </c>
      <c r="O172" s="32">
        <v>14200</v>
      </c>
      <c r="P172" s="32">
        <v>1227</v>
      </c>
      <c r="Q172" s="32">
        <v>26679</v>
      </c>
      <c r="R172" s="32">
        <v>57818902</v>
      </c>
      <c r="S172" s="40">
        <f t="shared" si="6"/>
        <v>2167.2064919974514</v>
      </c>
    </row>
    <row r="173" spans="1:19" x14ac:dyDescent="0.2">
      <c r="A173" s="74"/>
      <c r="B173" s="74"/>
      <c r="C173" s="23" t="s">
        <v>39</v>
      </c>
      <c r="D173" s="32">
        <v>317</v>
      </c>
      <c r="E173" s="32">
        <v>292</v>
      </c>
      <c r="F173" s="32">
        <v>697</v>
      </c>
      <c r="G173" s="32">
        <v>2732</v>
      </c>
      <c r="H173" s="32">
        <v>108</v>
      </c>
      <c r="I173" s="32">
        <v>3215</v>
      </c>
      <c r="J173" s="32">
        <v>7</v>
      </c>
      <c r="K173" s="32">
        <v>1609</v>
      </c>
      <c r="L173" s="32">
        <v>1</v>
      </c>
      <c r="M173" s="32">
        <v>3018</v>
      </c>
      <c r="N173" s="32">
        <v>0</v>
      </c>
      <c r="O173" s="32">
        <v>0</v>
      </c>
      <c r="P173" s="32">
        <v>1130</v>
      </c>
      <c r="Q173" s="32">
        <v>10866</v>
      </c>
      <c r="R173" s="32">
        <v>26275270</v>
      </c>
      <c r="S173" s="40">
        <f t="shared" si="6"/>
        <v>2418.1179826983252</v>
      </c>
    </row>
    <row r="174" spans="1:19" x14ac:dyDescent="0.2">
      <c r="A174" s="74"/>
      <c r="B174" s="74"/>
      <c r="C174" s="23" t="s">
        <v>40</v>
      </c>
      <c r="D174" s="32">
        <v>346</v>
      </c>
      <c r="E174" s="32">
        <v>142</v>
      </c>
      <c r="F174" s="32">
        <v>73</v>
      </c>
      <c r="G174" s="32">
        <v>204</v>
      </c>
      <c r="H174" s="32">
        <v>20</v>
      </c>
      <c r="I174" s="32">
        <v>619</v>
      </c>
      <c r="J174" s="32">
        <v>0</v>
      </c>
      <c r="K174" s="32">
        <v>0</v>
      </c>
      <c r="L174" s="32">
        <v>0</v>
      </c>
      <c r="M174" s="32">
        <v>0</v>
      </c>
      <c r="N174" s="32">
        <v>2</v>
      </c>
      <c r="O174" s="32">
        <v>35280</v>
      </c>
      <c r="P174" s="32">
        <v>441</v>
      </c>
      <c r="Q174" s="32">
        <v>36245</v>
      </c>
      <c r="R174" s="32">
        <v>3259151</v>
      </c>
      <c r="S174" s="40">
        <f t="shared" si="6"/>
        <v>89.920016554007447</v>
      </c>
    </row>
    <row r="175" spans="1:19" x14ac:dyDescent="0.2">
      <c r="A175" s="75"/>
      <c r="B175" s="75"/>
      <c r="C175" s="23" t="s">
        <v>41</v>
      </c>
      <c r="D175" s="32">
        <v>627</v>
      </c>
      <c r="E175" s="32">
        <v>469</v>
      </c>
      <c r="F175" s="32">
        <v>349</v>
      </c>
      <c r="G175" s="32">
        <v>1330</v>
      </c>
      <c r="H175" s="32">
        <v>74</v>
      </c>
      <c r="I175" s="32">
        <v>2785</v>
      </c>
      <c r="J175" s="32">
        <v>25</v>
      </c>
      <c r="K175" s="32">
        <v>6159</v>
      </c>
      <c r="L175" s="32">
        <v>4</v>
      </c>
      <c r="M175" s="32">
        <v>7250</v>
      </c>
      <c r="N175" s="32">
        <v>1</v>
      </c>
      <c r="O175" s="32">
        <v>19600</v>
      </c>
      <c r="P175" s="32">
        <v>1080</v>
      </c>
      <c r="Q175" s="32">
        <v>37593</v>
      </c>
      <c r="R175" s="32">
        <v>90127449</v>
      </c>
      <c r="S175" s="40">
        <f t="shared" si="6"/>
        <v>2397.4529566674646</v>
      </c>
    </row>
    <row r="176" spans="1:19" x14ac:dyDescent="0.2">
      <c r="A176" s="64" t="s">
        <v>42</v>
      </c>
      <c r="B176" s="65"/>
      <c r="C176" s="66"/>
      <c r="D176" s="36">
        <f t="shared" ref="D176:Q176" si="7">SUM(D144:D175)</f>
        <v>6913</v>
      </c>
      <c r="E176" s="37">
        <f t="shared" si="7"/>
        <v>4747</v>
      </c>
      <c r="F176" s="36">
        <f t="shared" si="7"/>
        <v>6207</v>
      </c>
      <c r="G176" s="37">
        <f t="shared" si="7"/>
        <v>25519</v>
      </c>
      <c r="H176" s="36">
        <f t="shared" si="7"/>
        <v>2047</v>
      </c>
      <c r="I176" s="36">
        <f t="shared" si="7"/>
        <v>63647</v>
      </c>
      <c r="J176" s="36">
        <f t="shared" si="7"/>
        <v>346</v>
      </c>
      <c r="K176" s="36">
        <f t="shared" si="7"/>
        <v>82396</v>
      </c>
      <c r="L176" s="36">
        <f t="shared" si="7"/>
        <v>35</v>
      </c>
      <c r="M176" s="36">
        <f t="shared" si="7"/>
        <v>64151</v>
      </c>
      <c r="N176" s="36">
        <f t="shared" si="7"/>
        <v>13</v>
      </c>
      <c r="O176" s="36">
        <f t="shared" si="7"/>
        <v>190324</v>
      </c>
      <c r="P176" s="36">
        <f t="shared" si="7"/>
        <v>15561</v>
      </c>
      <c r="Q176" s="36">
        <f t="shared" si="7"/>
        <v>430784</v>
      </c>
      <c r="R176" s="36">
        <f>SUM(R144:R175)</f>
        <v>578525703</v>
      </c>
      <c r="S176" s="38">
        <f t="shared" si="6"/>
        <v>1342.9600519053633</v>
      </c>
    </row>
    <row r="177" spans="1:19" x14ac:dyDescent="0.2">
      <c r="B177" s="10" t="s">
        <v>93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x14ac:dyDescent="0.2">
      <c r="B178" s="10" t="s">
        <v>94</v>
      </c>
    </row>
    <row r="182" spans="1:19" x14ac:dyDescent="0.2">
      <c r="R182" s="12" t="s">
        <v>133</v>
      </c>
    </row>
    <row r="183" spans="1:19" x14ac:dyDescent="0.2">
      <c r="A183" s="11" t="s">
        <v>111</v>
      </c>
    </row>
    <row r="185" spans="1:19" x14ac:dyDescent="0.2">
      <c r="A185" s="12" t="s">
        <v>84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 t="s">
        <v>89</v>
      </c>
    </row>
    <row r="186" spans="1:19" ht="12.75" customHeight="1" x14ac:dyDescent="0.2">
      <c r="A186" s="68" t="s">
        <v>1</v>
      </c>
      <c r="B186" s="68" t="s">
        <v>2</v>
      </c>
      <c r="C186" s="68" t="s">
        <v>3</v>
      </c>
      <c r="D186" s="72" t="s">
        <v>96</v>
      </c>
      <c r="E186" s="72"/>
      <c r="F186" s="72"/>
      <c r="G186" s="72"/>
      <c r="H186" s="72"/>
      <c r="I186" s="72"/>
      <c r="J186" s="72" t="s">
        <v>98</v>
      </c>
      <c r="K186" s="72"/>
      <c r="L186" s="72"/>
      <c r="M186" s="72"/>
      <c r="N186" s="72"/>
      <c r="O186" s="72"/>
      <c r="P186" s="67" t="s">
        <v>4</v>
      </c>
      <c r="Q186" s="67"/>
      <c r="R186" s="67" t="s">
        <v>5</v>
      </c>
      <c r="S186" s="67" t="s">
        <v>80</v>
      </c>
    </row>
    <row r="187" spans="1:19" ht="12.75" customHeight="1" x14ac:dyDescent="0.2">
      <c r="A187" s="68"/>
      <c r="B187" s="68"/>
      <c r="C187" s="68"/>
      <c r="D187" s="67" t="s">
        <v>95</v>
      </c>
      <c r="E187" s="67"/>
      <c r="F187" s="67" t="s">
        <v>99</v>
      </c>
      <c r="G187" s="67"/>
      <c r="H187" s="67" t="s">
        <v>100</v>
      </c>
      <c r="I187" s="67"/>
      <c r="J187" s="67" t="s">
        <v>97</v>
      </c>
      <c r="K187" s="67"/>
      <c r="L187" s="67" t="s">
        <v>99</v>
      </c>
      <c r="M187" s="67"/>
      <c r="N187" s="67" t="s">
        <v>101</v>
      </c>
      <c r="O187" s="67"/>
      <c r="P187" s="67"/>
      <c r="Q187" s="67"/>
      <c r="R187" s="67"/>
      <c r="S187" s="67"/>
    </row>
    <row r="188" spans="1:19" ht="25.5" x14ac:dyDescent="0.2">
      <c r="A188" s="68"/>
      <c r="B188" s="68"/>
      <c r="C188" s="68"/>
      <c r="D188" s="27" t="s">
        <v>7</v>
      </c>
      <c r="E188" s="27" t="s">
        <v>8</v>
      </c>
      <c r="F188" s="27" t="s">
        <v>7</v>
      </c>
      <c r="G188" s="27" t="s">
        <v>8</v>
      </c>
      <c r="H188" s="27" t="s">
        <v>7</v>
      </c>
      <c r="I188" s="27" t="s">
        <v>8</v>
      </c>
      <c r="J188" s="27" t="s">
        <v>7</v>
      </c>
      <c r="K188" s="27" t="s">
        <v>8</v>
      </c>
      <c r="L188" s="27" t="s">
        <v>7</v>
      </c>
      <c r="M188" s="27" t="s">
        <v>8</v>
      </c>
      <c r="N188" s="27" t="s">
        <v>7</v>
      </c>
      <c r="O188" s="27" t="s">
        <v>8</v>
      </c>
      <c r="P188" s="27" t="s">
        <v>7</v>
      </c>
      <c r="Q188" s="27" t="s">
        <v>8</v>
      </c>
      <c r="R188" s="27" t="s">
        <v>9</v>
      </c>
      <c r="S188" s="28" t="s">
        <v>79</v>
      </c>
    </row>
    <row r="189" spans="1:19" x14ac:dyDescent="0.2">
      <c r="A189" s="73">
        <v>1</v>
      </c>
      <c r="B189" s="73" t="s">
        <v>6</v>
      </c>
      <c r="C189" s="31" t="s">
        <v>6</v>
      </c>
      <c r="D189" s="32">
        <v>103</v>
      </c>
      <c r="E189" s="32">
        <v>82</v>
      </c>
      <c r="F189" s="32">
        <v>596</v>
      </c>
      <c r="G189" s="32">
        <v>3337</v>
      </c>
      <c r="H189" s="32">
        <v>446</v>
      </c>
      <c r="I189" s="32">
        <v>11813</v>
      </c>
      <c r="J189" s="32">
        <v>33</v>
      </c>
      <c r="K189" s="32">
        <v>7083</v>
      </c>
      <c r="L189" s="32">
        <v>0</v>
      </c>
      <c r="M189" s="32">
        <v>0</v>
      </c>
      <c r="N189" s="32">
        <v>1</v>
      </c>
      <c r="O189" s="32">
        <v>7015</v>
      </c>
      <c r="P189" s="32">
        <v>1179</v>
      </c>
      <c r="Q189" s="32">
        <v>29330</v>
      </c>
      <c r="R189" s="40">
        <v>33254067</v>
      </c>
      <c r="S189" s="24">
        <f>R189/Q189</f>
        <v>1133.7902147971361</v>
      </c>
    </row>
    <row r="190" spans="1:19" x14ac:dyDescent="0.2">
      <c r="A190" s="74"/>
      <c r="B190" s="74"/>
      <c r="C190" s="23" t="s">
        <v>10</v>
      </c>
      <c r="D190" s="32">
        <v>37</v>
      </c>
      <c r="E190" s="32">
        <v>37</v>
      </c>
      <c r="F190" s="32">
        <v>646</v>
      </c>
      <c r="G190" s="32">
        <v>3736</v>
      </c>
      <c r="H190" s="32">
        <v>339</v>
      </c>
      <c r="I190" s="32">
        <v>11584</v>
      </c>
      <c r="J190" s="32">
        <v>132</v>
      </c>
      <c r="K190" s="32">
        <v>28163</v>
      </c>
      <c r="L190" s="32">
        <v>10</v>
      </c>
      <c r="M190" s="32">
        <v>23302</v>
      </c>
      <c r="N190" s="32">
        <v>2</v>
      </c>
      <c r="O190" s="32">
        <v>13969</v>
      </c>
      <c r="P190" s="32">
        <v>1166</v>
      </c>
      <c r="Q190" s="32">
        <v>80791</v>
      </c>
      <c r="R190" s="40">
        <v>59926318</v>
      </c>
      <c r="S190" s="24">
        <f t="shared" ref="S190:S221" si="8">R190/Q190</f>
        <v>741.74497159337056</v>
      </c>
    </row>
    <row r="191" spans="1:19" x14ac:dyDescent="0.2">
      <c r="A191" s="74"/>
      <c r="B191" s="74"/>
      <c r="C191" s="23" t="s">
        <v>11</v>
      </c>
      <c r="D191" s="32">
        <v>930</v>
      </c>
      <c r="E191" s="32">
        <v>398</v>
      </c>
      <c r="F191" s="32">
        <v>874</v>
      </c>
      <c r="G191" s="32">
        <v>2802</v>
      </c>
      <c r="H191" s="32">
        <v>223</v>
      </c>
      <c r="I191" s="32">
        <v>5991</v>
      </c>
      <c r="J191" s="32">
        <v>16</v>
      </c>
      <c r="K191" s="32">
        <v>2716</v>
      </c>
      <c r="L191" s="32">
        <v>0</v>
      </c>
      <c r="M191" s="32">
        <v>0</v>
      </c>
      <c r="N191" s="32">
        <v>0</v>
      </c>
      <c r="O191" s="32">
        <v>0</v>
      </c>
      <c r="P191" s="32">
        <v>2043</v>
      </c>
      <c r="Q191" s="32">
        <v>11907</v>
      </c>
      <c r="R191" s="40">
        <v>451786</v>
      </c>
      <c r="S191" s="24">
        <f t="shared" si="8"/>
        <v>37.942890736541528</v>
      </c>
    </row>
    <row r="192" spans="1:19" x14ac:dyDescent="0.2">
      <c r="A192" s="75"/>
      <c r="B192" s="75"/>
      <c r="C192" s="23" t="s">
        <v>12</v>
      </c>
      <c r="D192" s="32">
        <v>168</v>
      </c>
      <c r="E192" s="32">
        <v>168</v>
      </c>
      <c r="F192" s="32">
        <v>347</v>
      </c>
      <c r="G192" s="32">
        <v>1300</v>
      </c>
      <c r="H192" s="32">
        <v>103</v>
      </c>
      <c r="I192" s="32">
        <v>2597</v>
      </c>
      <c r="J192" s="32">
        <v>11</v>
      </c>
      <c r="K192" s="32">
        <v>2322</v>
      </c>
      <c r="L192" s="32">
        <v>3</v>
      </c>
      <c r="M192" s="32">
        <v>4600</v>
      </c>
      <c r="N192" s="32">
        <v>1</v>
      </c>
      <c r="O192" s="32">
        <v>21230</v>
      </c>
      <c r="P192" s="32">
        <v>633</v>
      </c>
      <c r="Q192" s="32">
        <v>32217</v>
      </c>
      <c r="R192" s="40">
        <v>80759740</v>
      </c>
      <c r="S192" s="24">
        <f t="shared" si="8"/>
        <v>2506.7430238693855</v>
      </c>
    </row>
    <row r="193" spans="1:19" x14ac:dyDescent="0.2">
      <c r="A193" s="73">
        <v>2</v>
      </c>
      <c r="B193" s="73" t="s">
        <v>13</v>
      </c>
      <c r="C193" s="23" t="s">
        <v>13</v>
      </c>
      <c r="D193" s="32">
        <v>935</v>
      </c>
      <c r="E193" s="32">
        <v>605</v>
      </c>
      <c r="F193" s="32">
        <v>47</v>
      </c>
      <c r="G193" s="32">
        <v>106</v>
      </c>
      <c r="H193" s="32">
        <v>54</v>
      </c>
      <c r="I193" s="32">
        <v>2228</v>
      </c>
      <c r="J193" s="32">
        <v>11</v>
      </c>
      <c r="K193" s="32">
        <v>2325</v>
      </c>
      <c r="L193" s="32">
        <v>1</v>
      </c>
      <c r="M193" s="32">
        <v>1089</v>
      </c>
      <c r="N193" s="32">
        <v>0</v>
      </c>
      <c r="O193" s="32">
        <v>0</v>
      </c>
      <c r="P193" s="32">
        <v>1048</v>
      </c>
      <c r="Q193" s="32">
        <v>6353</v>
      </c>
      <c r="R193" s="40">
        <v>8401520</v>
      </c>
      <c r="S193" s="24">
        <f t="shared" si="8"/>
        <v>1322.4492365811427</v>
      </c>
    </row>
    <row r="194" spans="1:19" x14ac:dyDescent="0.2">
      <c r="A194" s="74"/>
      <c r="B194" s="74"/>
      <c r="C194" s="23" t="s">
        <v>14</v>
      </c>
      <c r="D194" s="32">
        <v>273</v>
      </c>
      <c r="E194" s="32">
        <v>195</v>
      </c>
      <c r="F194" s="32">
        <v>142</v>
      </c>
      <c r="G194" s="32">
        <v>535</v>
      </c>
      <c r="H194" s="32">
        <v>74</v>
      </c>
      <c r="I194" s="32">
        <v>2640</v>
      </c>
      <c r="J194" s="32">
        <v>21</v>
      </c>
      <c r="K194" s="32">
        <v>6729</v>
      </c>
      <c r="L194" s="32">
        <v>1</v>
      </c>
      <c r="M194" s="32">
        <v>1241</v>
      </c>
      <c r="N194" s="32">
        <v>0</v>
      </c>
      <c r="O194" s="32">
        <v>0</v>
      </c>
      <c r="P194" s="32">
        <v>511</v>
      </c>
      <c r="Q194" s="32">
        <v>11340</v>
      </c>
      <c r="R194" s="40">
        <v>17047775</v>
      </c>
      <c r="S194" s="24">
        <f t="shared" si="8"/>
        <v>1503.3311287477954</v>
      </c>
    </row>
    <row r="195" spans="1:19" x14ac:dyDescent="0.2">
      <c r="A195" s="74"/>
      <c r="B195" s="74"/>
      <c r="C195" s="23" t="s">
        <v>15</v>
      </c>
      <c r="D195" s="32">
        <v>0</v>
      </c>
      <c r="E195" s="32">
        <v>0</v>
      </c>
      <c r="F195" s="32">
        <v>2</v>
      </c>
      <c r="G195" s="32">
        <v>11</v>
      </c>
      <c r="H195" s="32">
        <v>16</v>
      </c>
      <c r="I195" s="32">
        <v>798</v>
      </c>
      <c r="J195" s="32">
        <v>3</v>
      </c>
      <c r="K195" s="32">
        <v>1151</v>
      </c>
      <c r="L195" s="32">
        <v>1</v>
      </c>
      <c r="M195" s="32">
        <v>2250</v>
      </c>
      <c r="N195" s="32">
        <v>0</v>
      </c>
      <c r="O195" s="32">
        <v>0</v>
      </c>
      <c r="P195" s="32">
        <v>22</v>
      </c>
      <c r="Q195" s="32">
        <v>4210</v>
      </c>
      <c r="R195" s="40">
        <v>17611954</v>
      </c>
      <c r="S195" s="24">
        <f t="shared" si="8"/>
        <v>4183.3619952494064</v>
      </c>
    </row>
    <row r="196" spans="1:19" x14ac:dyDescent="0.2">
      <c r="A196" s="75"/>
      <c r="B196" s="75"/>
      <c r="C196" s="23" t="s">
        <v>16</v>
      </c>
      <c r="D196" s="32">
        <v>71</v>
      </c>
      <c r="E196" s="32">
        <v>64</v>
      </c>
      <c r="F196" s="32">
        <v>55</v>
      </c>
      <c r="G196" s="32">
        <v>178</v>
      </c>
      <c r="H196" s="32">
        <v>8</v>
      </c>
      <c r="I196" s="32">
        <v>370</v>
      </c>
      <c r="J196" s="32">
        <v>11</v>
      </c>
      <c r="K196" s="32">
        <v>2666</v>
      </c>
      <c r="L196" s="32">
        <v>1</v>
      </c>
      <c r="M196" s="32">
        <v>1600</v>
      </c>
      <c r="N196" s="32">
        <v>0</v>
      </c>
      <c r="O196" s="32">
        <v>0</v>
      </c>
      <c r="P196" s="32">
        <v>146</v>
      </c>
      <c r="Q196" s="32">
        <v>4878</v>
      </c>
      <c r="R196" s="40">
        <v>6003548</v>
      </c>
      <c r="S196" s="24">
        <f t="shared" si="8"/>
        <v>1230.7396473964739</v>
      </c>
    </row>
    <row r="197" spans="1:19" x14ac:dyDescent="0.2">
      <c r="A197" s="73">
        <v>3</v>
      </c>
      <c r="B197" s="76" t="s">
        <v>92</v>
      </c>
      <c r="C197" s="34" t="s">
        <v>18</v>
      </c>
      <c r="D197" s="32">
        <v>10</v>
      </c>
      <c r="E197" s="32">
        <v>9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5">
        <v>0</v>
      </c>
      <c r="N197" s="32">
        <v>1</v>
      </c>
      <c r="O197" s="32">
        <v>50000</v>
      </c>
      <c r="P197" s="32">
        <v>11</v>
      </c>
      <c r="Q197" s="32">
        <v>50009</v>
      </c>
      <c r="R197" s="40">
        <v>0</v>
      </c>
      <c r="S197" s="24">
        <f t="shared" si="8"/>
        <v>0</v>
      </c>
    </row>
    <row r="198" spans="1:19" x14ac:dyDescent="0.2">
      <c r="A198" s="74"/>
      <c r="B198" s="77"/>
      <c r="C198" s="23" t="s">
        <v>19</v>
      </c>
      <c r="D198" s="32">
        <v>40</v>
      </c>
      <c r="E198" s="32">
        <v>34</v>
      </c>
      <c r="F198" s="32">
        <v>5</v>
      </c>
      <c r="G198" s="32">
        <v>7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1</v>
      </c>
      <c r="O198" s="32">
        <v>10000</v>
      </c>
      <c r="P198" s="32">
        <v>46</v>
      </c>
      <c r="Q198" s="32">
        <v>10041</v>
      </c>
      <c r="R198" s="40">
        <v>0</v>
      </c>
      <c r="S198" s="24">
        <f t="shared" si="8"/>
        <v>0</v>
      </c>
    </row>
    <row r="199" spans="1:19" x14ac:dyDescent="0.2">
      <c r="A199" s="74"/>
      <c r="B199" s="77"/>
      <c r="C199" s="23" t="s">
        <v>20</v>
      </c>
      <c r="D199" s="32">
        <v>14</v>
      </c>
      <c r="E199" s="32">
        <v>11</v>
      </c>
      <c r="F199" s="32">
        <v>1</v>
      </c>
      <c r="G199" s="32">
        <v>2</v>
      </c>
      <c r="H199" s="32">
        <v>0</v>
      </c>
      <c r="I199" s="32">
        <v>0</v>
      </c>
      <c r="J199" s="32">
        <v>0</v>
      </c>
      <c r="K199" s="32">
        <v>0</v>
      </c>
      <c r="L199" s="32">
        <v>2</v>
      </c>
      <c r="M199" s="32">
        <v>4300</v>
      </c>
      <c r="N199" s="32">
        <v>0</v>
      </c>
      <c r="O199" s="32">
        <v>0</v>
      </c>
      <c r="P199" s="32">
        <v>17</v>
      </c>
      <c r="Q199" s="32">
        <v>4313</v>
      </c>
      <c r="R199" s="40">
        <v>10000008</v>
      </c>
      <c r="S199" s="24">
        <f t="shared" si="8"/>
        <v>2318.5736146533736</v>
      </c>
    </row>
    <row r="200" spans="1:19" x14ac:dyDescent="0.2">
      <c r="A200" s="75"/>
      <c r="B200" s="78"/>
      <c r="C200" s="23" t="s">
        <v>22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40">
        <v>0</v>
      </c>
      <c r="S200" s="24"/>
    </row>
    <row r="201" spans="1:19" x14ac:dyDescent="0.2">
      <c r="A201" s="73">
        <v>4</v>
      </c>
      <c r="B201" s="73" t="s">
        <v>23</v>
      </c>
      <c r="C201" s="23" t="s">
        <v>24</v>
      </c>
      <c r="D201" s="32">
        <v>525</v>
      </c>
      <c r="E201" s="32">
        <v>525</v>
      </c>
      <c r="F201" s="32">
        <v>1</v>
      </c>
      <c r="G201" s="32">
        <v>4</v>
      </c>
      <c r="H201" s="32">
        <v>82</v>
      </c>
      <c r="I201" s="32">
        <v>3275</v>
      </c>
      <c r="J201" s="32">
        <v>20</v>
      </c>
      <c r="K201" s="32">
        <v>4672</v>
      </c>
      <c r="L201" s="32">
        <v>2</v>
      </c>
      <c r="M201" s="32">
        <v>3000</v>
      </c>
      <c r="N201" s="32">
        <v>0</v>
      </c>
      <c r="O201" s="32">
        <v>0</v>
      </c>
      <c r="P201" s="32">
        <v>630</v>
      </c>
      <c r="Q201" s="32">
        <v>11476</v>
      </c>
      <c r="R201" s="40">
        <v>10918123</v>
      </c>
      <c r="S201" s="24">
        <f t="shared" si="8"/>
        <v>951.38750435691884</v>
      </c>
    </row>
    <row r="202" spans="1:19" x14ac:dyDescent="0.2">
      <c r="A202" s="74"/>
      <c r="B202" s="74"/>
      <c r="C202" s="23" t="s">
        <v>25</v>
      </c>
      <c r="D202" s="32">
        <v>29</v>
      </c>
      <c r="E202" s="32">
        <v>23</v>
      </c>
      <c r="F202" s="32">
        <v>33</v>
      </c>
      <c r="G202" s="32">
        <v>184</v>
      </c>
      <c r="H202" s="32">
        <v>17</v>
      </c>
      <c r="I202" s="32">
        <v>650</v>
      </c>
      <c r="J202" s="32">
        <v>6</v>
      </c>
      <c r="K202" s="32">
        <v>2340</v>
      </c>
      <c r="L202" s="32">
        <v>1</v>
      </c>
      <c r="M202" s="32">
        <v>1360</v>
      </c>
      <c r="N202" s="32">
        <v>0</v>
      </c>
      <c r="O202" s="32">
        <v>0</v>
      </c>
      <c r="P202" s="32">
        <v>86</v>
      </c>
      <c r="Q202" s="32">
        <v>4557</v>
      </c>
      <c r="R202" s="40">
        <v>11525824</v>
      </c>
      <c r="S202" s="24">
        <f t="shared" si="8"/>
        <v>2529.2569673030503</v>
      </c>
    </row>
    <row r="203" spans="1:19" x14ac:dyDescent="0.2">
      <c r="A203" s="74"/>
      <c r="B203" s="74"/>
      <c r="C203" s="23" t="s">
        <v>23</v>
      </c>
      <c r="D203" s="32">
        <v>1</v>
      </c>
      <c r="E203" s="32">
        <v>1</v>
      </c>
      <c r="F203" s="32">
        <v>67</v>
      </c>
      <c r="G203" s="32">
        <v>464</v>
      </c>
      <c r="H203" s="32">
        <v>43</v>
      </c>
      <c r="I203" s="32">
        <v>1192</v>
      </c>
      <c r="J203" s="32">
        <v>4</v>
      </c>
      <c r="K203" s="32">
        <v>1530</v>
      </c>
      <c r="L203" s="32">
        <v>1</v>
      </c>
      <c r="M203" s="32">
        <v>1250</v>
      </c>
      <c r="N203" s="32">
        <v>1</v>
      </c>
      <c r="O203" s="32">
        <v>9000</v>
      </c>
      <c r="P203" s="32">
        <v>117</v>
      </c>
      <c r="Q203" s="32">
        <v>13437</v>
      </c>
      <c r="R203" s="40">
        <v>28190912</v>
      </c>
      <c r="S203" s="24">
        <f t="shared" si="8"/>
        <v>2098.0064002381482</v>
      </c>
    </row>
    <row r="204" spans="1:19" x14ac:dyDescent="0.2">
      <c r="A204" s="74"/>
      <c r="B204" s="74"/>
      <c r="C204" s="23" t="s">
        <v>26</v>
      </c>
      <c r="D204" s="32">
        <v>0</v>
      </c>
      <c r="E204" s="32">
        <v>0</v>
      </c>
      <c r="F204" s="32">
        <v>21</v>
      </c>
      <c r="G204" s="32">
        <v>161</v>
      </c>
      <c r="H204" s="32">
        <v>9</v>
      </c>
      <c r="I204" s="32">
        <v>275</v>
      </c>
      <c r="J204" s="32">
        <v>1</v>
      </c>
      <c r="K204" s="32">
        <v>160</v>
      </c>
      <c r="L204" s="32">
        <v>1</v>
      </c>
      <c r="M204" s="32">
        <v>1400</v>
      </c>
      <c r="N204" s="32">
        <v>0</v>
      </c>
      <c r="O204" s="32">
        <v>0</v>
      </c>
      <c r="P204" s="32">
        <v>32</v>
      </c>
      <c r="Q204" s="32">
        <v>1996</v>
      </c>
      <c r="R204" s="40">
        <v>3239524</v>
      </c>
      <c r="S204" s="24">
        <f t="shared" si="8"/>
        <v>1623.0080160320642</v>
      </c>
    </row>
    <row r="205" spans="1:19" x14ac:dyDescent="0.2">
      <c r="A205" s="75"/>
      <c r="B205" s="75"/>
      <c r="C205" s="23" t="s">
        <v>21</v>
      </c>
      <c r="D205" s="32">
        <v>0</v>
      </c>
      <c r="E205" s="32">
        <v>0</v>
      </c>
      <c r="F205" s="32">
        <v>6</v>
      </c>
      <c r="G205" s="32">
        <v>48</v>
      </c>
      <c r="H205" s="32">
        <v>9</v>
      </c>
      <c r="I205" s="32">
        <v>315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15</v>
      </c>
      <c r="Q205" s="32">
        <v>363</v>
      </c>
      <c r="R205" s="40">
        <v>253000</v>
      </c>
      <c r="S205" s="24">
        <f t="shared" si="8"/>
        <v>696.969696969697</v>
      </c>
    </row>
    <row r="206" spans="1:19" x14ac:dyDescent="0.2">
      <c r="A206" s="73">
        <v>5</v>
      </c>
      <c r="B206" s="73" t="s">
        <v>27</v>
      </c>
      <c r="C206" s="23" t="s">
        <v>27</v>
      </c>
      <c r="D206" s="32">
        <v>16</v>
      </c>
      <c r="E206" s="32">
        <v>11</v>
      </c>
      <c r="F206" s="32">
        <v>122</v>
      </c>
      <c r="G206" s="32">
        <v>733</v>
      </c>
      <c r="H206" s="32">
        <v>24</v>
      </c>
      <c r="I206" s="32">
        <v>704</v>
      </c>
      <c r="J206" s="32">
        <v>1</v>
      </c>
      <c r="K206" s="32">
        <v>300</v>
      </c>
      <c r="L206" s="32">
        <v>0</v>
      </c>
      <c r="M206" s="35">
        <v>0</v>
      </c>
      <c r="N206" s="32">
        <v>0</v>
      </c>
      <c r="O206" s="32">
        <v>0</v>
      </c>
      <c r="P206" s="32">
        <v>163</v>
      </c>
      <c r="Q206" s="32">
        <v>1748</v>
      </c>
      <c r="R206" s="40">
        <v>2543753</v>
      </c>
      <c r="S206" s="24">
        <f t="shared" si="8"/>
        <v>1455.2362700228832</v>
      </c>
    </row>
    <row r="207" spans="1:19" x14ac:dyDescent="0.2">
      <c r="A207" s="74"/>
      <c r="B207" s="74"/>
      <c r="C207" s="23" t="s">
        <v>28</v>
      </c>
      <c r="D207" s="32">
        <v>0</v>
      </c>
      <c r="E207" s="32">
        <v>0</v>
      </c>
      <c r="F207" s="32">
        <v>38</v>
      </c>
      <c r="G207" s="32">
        <v>187</v>
      </c>
      <c r="H207" s="32">
        <v>8</v>
      </c>
      <c r="I207" s="32">
        <v>335</v>
      </c>
      <c r="J207" s="32">
        <v>4</v>
      </c>
      <c r="K207" s="32">
        <v>750</v>
      </c>
      <c r="L207" s="32">
        <v>0</v>
      </c>
      <c r="M207" s="32">
        <v>0</v>
      </c>
      <c r="N207" s="32">
        <v>0</v>
      </c>
      <c r="O207" s="32">
        <v>0</v>
      </c>
      <c r="P207" s="32">
        <v>50</v>
      </c>
      <c r="Q207" s="32">
        <v>1272</v>
      </c>
      <c r="R207" s="40">
        <v>3636036</v>
      </c>
      <c r="S207" s="24">
        <f t="shared" si="8"/>
        <v>2858.5188679245284</v>
      </c>
    </row>
    <row r="208" spans="1:19" x14ac:dyDescent="0.2">
      <c r="A208" s="74"/>
      <c r="B208" s="74"/>
      <c r="C208" s="23" t="s">
        <v>29</v>
      </c>
      <c r="D208" s="32">
        <v>49</v>
      </c>
      <c r="E208" s="32">
        <v>36</v>
      </c>
      <c r="F208" s="32">
        <v>99</v>
      </c>
      <c r="G208" s="32">
        <v>277</v>
      </c>
      <c r="H208" s="32">
        <v>5</v>
      </c>
      <c r="I208" s="32">
        <v>131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153</v>
      </c>
      <c r="Q208" s="32">
        <v>444</v>
      </c>
      <c r="R208" s="40">
        <v>0</v>
      </c>
      <c r="S208" s="24">
        <f t="shared" si="8"/>
        <v>0</v>
      </c>
    </row>
    <row r="209" spans="1:19" ht="15" customHeight="1" x14ac:dyDescent="0.2">
      <c r="A209" s="74"/>
      <c r="B209" s="74"/>
      <c r="C209" s="23" t="s">
        <v>30</v>
      </c>
      <c r="D209" s="32">
        <v>50</v>
      </c>
      <c r="E209" s="32">
        <v>43</v>
      </c>
      <c r="F209" s="32">
        <v>59</v>
      </c>
      <c r="G209" s="32">
        <v>253</v>
      </c>
      <c r="H209" s="32">
        <v>4</v>
      </c>
      <c r="I209" s="32">
        <v>85</v>
      </c>
      <c r="J209" s="32">
        <v>1</v>
      </c>
      <c r="K209" s="32">
        <v>135</v>
      </c>
      <c r="L209" s="32">
        <v>0</v>
      </c>
      <c r="M209" s="32">
        <v>0</v>
      </c>
      <c r="N209" s="32">
        <v>0</v>
      </c>
      <c r="O209" s="32">
        <v>0</v>
      </c>
      <c r="P209" s="32">
        <v>114</v>
      </c>
      <c r="Q209" s="32">
        <v>516</v>
      </c>
      <c r="R209" s="40">
        <v>4728707</v>
      </c>
      <c r="S209" s="24">
        <f t="shared" si="8"/>
        <v>9164.1608527131775</v>
      </c>
    </row>
    <row r="210" spans="1:19" x14ac:dyDescent="0.2">
      <c r="A210" s="74"/>
      <c r="B210" s="74"/>
      <c r="C210" s="23" t="s">
        <v>31</v>
      </c>
      <c r="D210" s="32">
        <v>144</v>
      </c>
      <c r="E210" s="32">
        <v>75</v>
      </c>
      <c r="F210" s="32">
        <v>94</v>
      </c>
      <c r="G210" s="32">
        <v>428</v>
      </c>
      <c r="H210" s="32">
        <v>11</v>
      </c>
      <c r="I210" s="32">
        <v>355</v>
      </c>
      <c r="J210" s="32">
        <v>1</v>
      </c>
      <c r="K210" s="32">
        <v>1000</v>
      </c>
      <c r="L210" s="32">
        <v>0</v>
      </c>
      <c r="M210" s="32">
        <v>0</v>
      </c>
      <c r="N210" s="32">
        <v>0</v>
      </c>
      <c r="O210" s="32">
        <v>0</v>
      </c>
      <c r="P210" s="32">
        <v>250</v>
      </c>
      <c r="Q210" s="32">
        <v>1858</v>
      </c>
      <c r="R210" s="40">
        <v>13608141</v>
      </c>
      <c r="S210" s="24">
        <f t="shared" si="8"/>
        <v>7324.0801937567276</v>
      </c>
    </row>
    <row r="211" spans="1:19" x14ac:dyDescent="0.2">
      <c r="A211" s="75"/>
      <c r="B211" s="75"/>
      <c r="C211" s="23" t="s">
        <v>32</v>
      </c>
      <c r="D211" s="32">
        <v>3</v>
      </c>
      <c r="E211" s="32">
        <v>3</v>
      </c>
      <c r="F211" s="32">
        <v>71</v>
      </c>
      <c r="G211" s="32">
        <v>381</v>
      </c>
      <c r="H211" s="32">
        <v>12</v>
      </c>
      <c r="I211" s="32">
        <v>394</v>
      </c>
      <c r="J211" s="32">
        <v>4</v>
      </c>
      <c r="K211" s="32">
        <v>1100</v>
      </c>
      <c r="L211" s="32">
        <v>2</v>
      </c>
      <c r="M211" s="32">
        <v>2300</v>
      </c>
      <c r="N211" s="32">
        <v>0</v>
      </c>
      <c r="O211" s="32">
        <v>0</v>
      </c>
      <c r="P211" s="32">
        <v>92</v>
      </c>
      <c r="Q211" s="32">
        <v>4178</v>
      </c>
      <c r="R211" s="40">
        <v>57171311</v>
      </c>
      <c r="S211" s="24">
        <f t="shared" si="8"/>
        <v>13683.894447103878</v>
      </c>
    </row>
    <row r="212" spans="1:19" x14ac:dyDescent="0.2">
      <c r="A212" s="73">
        <v>6</v>
      </c>
      <c r="B212" s="73" t="s">
        <v>33</v>
      </c>
      <c r="C212" s="23" t="s">
        <v>33</v>
      </c>
      <c r="D212" s="32">
        <v>371</v>
      </c>
      <c r="E212" s="32">
        <v>175</v>
      </c>
      <c r="F212" s="32">
        <v>224</v>
      </c>
      <c r="G212" s="32">
        <v>615</v>
      </c>
      <c r="H212" s="32">
        <v>30</v>
      </c>
      <c r="I212" s="32">
        <v>977</v>
      </c>
      <c r="J212" s="32">
        <v>3</v>
      </c>
      <c r="K212" s="32">
        <v>1212</v>
      </c>
      <c r="L212" s="32">
        <v>0</v>
      </c>
      <c r="M212" s="32">
        <v>0</v>
      </c>
      <c r="N212" s="32">
        <v>0</v>
      </c>
      <c r="O212" s="32">
        <v>0</v>
      </c>
      <c r="P212" s="32">
        <v>628</v>
      </c>
      <c r="Q212" s="32">
        <v>2979</v>
      </c>
      <c r="R212" s="40">
        <v>4813489</v>
      </c>
      <c r="S212" s="24">
        <f t="shared" si="8"/>
        <v>1615.8069822087948</v>
      </c>
    </row>
    <row r="213" spans="1:19" x14ac:dyDescent="0.2">
      <c r="A213" s="74"/>
      <c r="B213" s="74"/>
      <c r="C213" s="23" t="s">
        <v>34</v>
      </c>
      <c r="D213" s="32">
        <v>94</v>
      </c>
      <c r="E213" s="32">
        <v>52</v>
      </c>
      <c r="F213" s="32">
        <v>31</v>
      </c>
      <c r="G213" s="32">
        <v>163</v>
      </c>
      <c r="H213" s="32">
        <v>20</v>
      </c>
      <c r="I213" s="32">
        <v>635</v>
      </c>
      <c r="J213" s="32">
        <v>2</v>
      </c>
      <c r="K213" s="32">
        <v>967</v>
      </c>
      <c r="L213" s="32">
        <v>0</v>
      </c>
      <c r="M213" s="32">
        <v>0</v>
      </c>
      <c r="N213" s="32">
        <v>0</v>
      </c>
      <c r="O213" s="32">
        <v>0</v>
      </c>
      <c r="P213" s="32">
        <v>147</v>
      </c>
      <c r="Q213" s="32">
        <v>1817</v>
      </c>
      <c r="R213" s="40">
        <v>14527414</v>
      </c>
      <c r="S213" s="24">
        <f t="shared" si="8"/>
        <v>7995.2746285085304</v>
      </c>
    </row>
    <row r="214" spans="1:19" x14ac:dyDescent="0.2">
      <c r="A214" s="74"/>
      <c r="B214" s="74"/>
      <c r="C214" s="23" t="s">
        <v>35</v>
      </c>
      <c r="D214" s="32">
        <v>666</v>
      </c>
      <c r="E214" s="32">
        <v>336</v>
      </c>
      <c r="F214" s="32">
        <v>295</v>
      </c>
      <c r="G214" s="32">
        <v>795</v>
      </c>
      <c r="H214" s="32">
        <v>19</v>
      </c>
      <c r="I214" s="32">
        <v>571</v>
      </c>
      <c r="J214" s="32">
        <v>5</v>
      </c>
      <c r="K214" s="32">
        <v>725</v>
      </c>
      <c r="L214" s="32">
        <v>2</v>
      </c>
      <c r="M214" s="32">
        <v>2540</v>
      </c>
      <c r="N214" s="32">
        <v>1</v>
      </c>
      <c r="O214" s="32">
        <v>10030</v>
      </c>
      <c r="P214" s="32">
        <v>988</v>
      </c>
      <c r="Q214" s="32">
        <v>14997</v>
      </c>
      <c r="R214" s="40">
        <v>36922776</v>
      </c>
      <c r="S214" s="24">
        <f t="shared" si="8"/>
        <v>2462.0108021604319</v>
      </c>
    </row>
    <row r="215" spans="1:19" x14ac:dyDescent="0.2">
      <c r="A215" s="75"/>
      <c r="B215" s="75"/>
      <c r="C215" s="23" t="s">
        <v>36</v>
      </c>
      <c r="D215" s="32">
        <v>207</v>
      </c>
      <c r="E215" s="32">
        <v>182</v>
      </c>
      <c r="F215" s="32">
        <v>63</v>
      </c>
      <c r="G215" s="32">
        <v>182</v>
      </c>
      <c r="H215" s="32">
        <v>22</v>
      </c>
      <c r="I215" s="32">
        <v>798</v>
      </c>
      <c r="J215" s="32">
        <v>7</v>
      </c>
      <c r="K215" s="32">
        <v>2080</v>
      </c>
      <c r="L215" s="32">
        <v>1</v>
      </c>
      <c r="M215" s="32">
        <v>1859</v>
      </c>
      <c r="N215" s="32">
        <v>0</v>
      </c>
      <c r="O215" s="32">
        <v>0</v>
      </c>
      <c r="P215" s="32">
        <v>300</v>
      </c>
      <c r="Q215" s="32">
        <v>5101</v>
      </c>
      <c r="R215" s="40">
        <v>30530835</v>
      </c>
      <c r="S215" s="24">
        <f t="shared" si="8"/>
        <v>5985.264653989414</v>
      </c>
    </row>
    <row r="216" spans="1:19" x14ac:dyDescent="0.2">
      <c r="A216" s="73">
        <v>7</v>
      </c>
      <c r="B216" s="73" t="s">
        <v>37</v>
      </c>
      <c r="C216" s="23" t="s">
        <v>38</v>
      </c>
      <c r="D216" s="32">
        <v>517</v>
      </c>
      <c r="E216" s="32">
        <v>441</v>
      </c>
      <c r="F216" s="32">
        <v>481</v>
      </c>
      <c r="G216" s="32">
        <v>1776</v>
      </c>
      <c r="H216" s="32">
        <v>95</v>
      </c>
      <c r="I216" s="32">
        <v>2734</v>
      </c>
      <c r="J216" s="32">
        <v>2</v>
      </c>
      <c r="K216" s="32">
        <v>530</v>
      </c>
      <c r="L216" s="32">
        <v>1</v>
      </c>
      <c r="M216" s="32">
        <v>1792</v>
      </c>
      <c r="N216" s="32">
        <v>0</v>
      </c>
      <c r="O216" s="32">
        <v>0</v>
      </c>
      <c r="P216" s="32">
        <v>1096</v>
      </c>
      <c r="Q216" s="32">
        <v>7273</v>
      </c>
      <c r="R216" s="40">
        <v>4579868</v>
      </c>
      <c r="S216" s="24">
        <f t="shared" si="8"/>
        <v>629.70823594115222</v>
      </c>
    </row>
    <row r="217" spans="1:19" x14ac:dyDescent="0.2">
      <c r="A217" s="74"/>
      <c r="B217" s="74"/>
      <c r="C217" s="23" t="s">
        <v>37</v>
      </c>
      <c r="D217" s="32">
        <v>370</v>
      </c>
      <c r="E217" s="32">
        <v>338</v>
      </c>
      <c r="F217" s="32">
        <v>668</v>
      </c>
      <c r="G217" s="32">
        <v>2588</v>
      </c>
      <c r="H217" s="32">
        <v>172</v>
      </c>
      <c r="I217" s="32">
        <v>5581</v>
      </c>
      <c r="J217" s="32">
        <v>15</v>
      </c>
      <c r="K217" s="32">
        <v>3972</v>
      </c>
      <c r="L217" s="32">
        <v>0</v>
      </c>
      <c r="M217" s="32">
        <v>0</v>
      </c>
      <c r="N217" s="32">
        <v>2</v>
      </c>
      <c r="O217" s="32">
        <v>14200</v>
      </c>
      <c r="P217" s="32">
        <v>1227</v>
      </c>
      <c r="Q217" s="32">
        <v>26679</v>
      </c>
      <c r="R217" s="40">
        <v>62713952</v>
      </c>
      <c r="S217" s="24">
        <f t="shared" si="8"/>
        <v>2350.6860077214287</v>
      </c>
    </row>
    <row r="218" spans="1:19" x14ac:dyDescent="0.2">
      <c r="A218" s="74"/>
      <c r="B218" s="74"/>
      <c r="C218" s="23" t="s">
        <v>39</v>
      </c>
      <c r="D218" s="32">
        <v>317</v>
      </c>
      <c r="E218" s="32">
        <v>292</v>
      </c>
      <c r="F218" s="32">
        <v>697</v>
      </c>
      <c r="G218" s="32">
        <v>2732</v>
      </c>
      <c r="H218" s="32">
        <v>108</v>
      </c>
      <c r="I218" s="32">
        <v>3215</v>
      </c>
      <c r="J218" s="32">
        <v>7</v>
      </c>
      <c r="K218" s="32">
        <v>1609</v>
      </c>
      <c r="L218" s="32">
        <v>1</v>
      </c>
      <c r="M218" s="32">
        <v>3018</v>
      </c>
      <c r="N218" s="32">
        <v>0</v>
      </c>
      <c r="O218" s="32">
        <v>0</v>
      </c>
      <c r="P218" s="32">
        <v>1130</v>
      </c>
      <c r="Q218" s="32">
        <v>10866</v>
      </c>
      <c r="R218" s="40">
        <v>28723795</v>
      </c>
      <c r="S218" s="24">
        <f t="shared" si="8"/>
        <v>2643.4561936315113</v>
      </c>
    </row>
    <row r="219" spans="1:19" x14ac:dyDescent="0.2">
      <c r="A219" s="74"/>
      <c r="B219" s="74"/>
      <c r="C219" s="23" t="s">
        <v>40</v>
      </c>
      <c r="D219" s="32">
        <v>346</v>
      </c>
      <c r="E219" s="32">
        <v>142</v>
      </c>
      <c r="F219" s="32">
        <v>73</v>
      </c>
      <c r="G219" s="32">
        <v>204</v>
      </c>
      <c r="H219" s="32">
        <v>20</v>
      </c>
      <c r="I219" s="32">
        <v>619</v>
      </c>
      <c r="J219" s="32">
        <v>0</v>
      </c>
      <c r="K219" s="32">
        <v>0</v>
      </c>
      <c r="L219" s="32">
        <v>0</v>
      </c>
      <c r="M219" s="32">
        <v>0</v>
      </c>
      <c r="N219" s="32">
        <v>2</v>
      </c>
      <c r="O219" s="32">
        <v>35280</v>
      </c>
      <c r="P219" s="32">
        <v>441</v>
      </c>
      <c r="Q219" s="32">
        <v>36245</v>
      </c>
      <c r="R219" s="40">
        <v>4400529</v>
      </c>
      <c r="S219" s="24">
        <f t="shared" si="8"/>
        <v>121.41064974479238</v>
      </c>
    </row>
    <row r="220" spans="1:19" x14ac:dyDescent="0.2">
      <c r="A220" s="75"/>
      <c r="B220" s="75"/>
      <c r="C220" s="23" t="s">
        <v>41</v>
      </c>
      <c r="D220" s="32">
        <v>627</v>
      </c>
      <c r="E220" s="32">
        <v>469</v>
      </c>
      <c r="F220" s="32">
        <v>349</v>
      </c>
      <c r="G220" s="32">
        <v>1330</v>
      </c>
      <c r="H220" s="32">
        <v>74</v>
      </c>
      <c r="I220" s="32">
        <v>2785</v>
      </c>
      <c r="J220" s="32">
        <v>25</v>
      </c>
      <c r="K220" s="32">
        <v>6159</v>
      </c>
      <c r="L220" s="32">
        <v>4</v>
      </c>
      <c r="M220" s="32">
        <v>7250</v>
      </c>
      <c r="N220" s="32">
        <v>1</v>
      </c>
      <c r="O220" s="32">
        <v>19600</v>
      </c>
      <c r="P220" s="32">
        <v>1080</v>
      </c>
      <c r="Q220" s="32">
        <v>37593</v>
      </c>
      <c r="R220" s="40">
        <v>77616946</v>
      </c>
      <c r="S220" s="24">
        <f t="shared" si="8"/>
        <v>2064.6648578192749</v>
      </c>
    </row>
    <row r="221" spans="1:19" x14ac:dyDescent="0.2">
      <c r="A221" s="64" t="s">
        <v>42</v>
      </c>
      <c r="B221" s="65"/>
      <c r="C221" s="66"/>
      <c r="D221" s="36">
        <f t="shared" ref="D221:Q221" si="9">SUM(D189:D220)</f>
        <v>6913</v>
      </c>
      <c r="E221" s="37">
        <f t="shared" si="9"/>
        <v>4747</v>
      </c>
      <c r="F221" s="36">
        <f t="shared" si="9"/>
        <v>6207</v>
      </c>
      <c r="G221" s="37">
        <f t="shared" si="9"/>
        <v>25519</v>
      </c>
      <c r="H221" s="36">
        <f t="shared" si="9"/>
        <v>2047</v>
      </c>
      <c r="I221" s="36">
        <f t="shared" si="9"/>
        <v>63647</v>
      </c>
      <c r="J221" s="36">
        <f t="shared" si="9"/>
        <v>346</v>
      </c>
      <c r="K221" s="36">
        <f t="shared" si="9"/>
        <v>82396</v>
      </c>
      <c r="L221" s="36">
        <f t="shared" si="9"/>
        <v>35</v>
      </c>
      <c r="M221" s="36">
        <f t="shared" si="9"/>
        <v>64151</v>
      </c>
      <c r="N221" s="36">
        <f t="shared" si="9"/>
        <v>13</v>
      </c>
      <c r="O221" s="36">
        <f t="shared" si="9"/>
        <v>190324</v>
      </c>
      <c r="P221" s="36">
        <f t="shared" si="9"/>
        <v>15561</v>
      </c>
      <c r="Q221" s="36">
        <f t="shared" si="9"/>
        <v>430784</v>
      </c>
      <c r="R221" s="36">
        <f>SUM(R189:R220)</f>
        <v>634101651</v>
      </c>
      <c r="S221" s="38">
        <f t="shared" si="8"/>
        <v>1471.9712222366661</v>
      </c>
    </row>
    <row r="222" spans="1:19" x14ac:dyDescent="0.2">
      <c r="B222" s="10" t="s">
        <v>93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x14ac:dyDescent="0.2">
      <c r="B223" s="10" t="s">
        <v>94</v>
      </c>
    </row>
    <row r="227" spans="1:19" x14ac:dyDescent="0.2">
      <c r="R227" s="12" t="s">
        <v>134</v>
      </c>
    </row>
    <row r="228" spans="1:19" x14ac:dyDescent="0.2">
      <c r="A228" s="11" t="s">
        <v>111</v>
      </c>
    </row>
    <row r="230" spans="1:19" x14ac:dyDescent="0.2">
      <c r="A230" s="12" t="s">
        <v>0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 t="s">
        <v>89</v>
      </c>
    </row>
    <row r="231" spans="1:19" ht="12.75" customHeight="1" x14ac:dyDescent="0.2">
      <c r="A231" s="68" t="s">
        <v>1</v>
      </c>
      <c r="B231" s="68" t="s">
        <v>2</v>
      </c>
      <c r="C231" s="68" t="s">
        <v>3</v>
      </c>
      <c r="D231" s="72" t="s">
        <v>96</v>
      </c>
      <c r="E231" s="72"/>
      <c r="F231" s="72"/>
      <c r="G231" s="72"/>
      <c r="H231" s="72"/>
      <c r="I231" s="72"/>
      <c r="J231" s="72" t="s">
        <v>98</v>
      </c>
      <c r="K231" s="72"/>
      <c r="L231" s="72"/>
      <c r="M231" s="72"/>
      <c r="N231" s="72"/>
      <c r="O231" s="72"/>
      <c r="P231" s="67" t="s">
        <v>4</v>
      </c>
      <c r="Q231" s="67"/>
      <c r="R231" s="67" t="s">
        <v>5</v>
      </c>
      <c r="S231" s="67" t="s">
        <v>80</v>
      </c>
    </row>
    <row r="232" spans="1:19" ht="12.75" customHeight="1" x14ac:dyDescent="0.2">
      <c r="A232" s="68"/>
      <c r="B232" s="68"/>
      <c r="C232" s="68"/>
      <c r="D232" s="67" t="s">
        <v>95</v>
      </c>
      <c r="E232" s="67"/>
      <c r="F232" s="67" t="s">
        <v>99</v>
      </c>
      <c r="G232" s="67"/>
      <c r="H232" s="67" t="s">
        <v>100</v>
      </c>
      <c r="I232" s="67"/>
      <c r="J232" s="67" t="s">
        <v>97</v>
      </c>
      <c r="K232" s="67"/>
      <c r="L232" s="67" t="s">
        <v>99</v>
      </c>
      <c r="M232" s="67"/>
      <c r="N232" s="67" t="s">
        <v>101</v>
      </c>
      <c r="O232" s="67"/>
      <c r="P232" s="67"/>
      <c r="Q232" s="67"/>
      <c r="R232" s="67"/>
      <c r="S232" s="67"/>
    </row>
    <row r="233" spans="1:19" ht="25.5" x14ac:dyDescent="0.2">
      <c r="A233" s="68"/>
      <c r="B233" s="68"/>
      <c r="C233" s="68"/>
      <c r="D233" s="27" t="s">
        <v>7</v>
      </c>
      <c r="E233" s="27" t="s">
        <v>8</v>
      </c>
      <c r="F233" s="27" t="s">
        <v>7</v>
      </c>
      <c r="G233" s="27" t="s">
        <v>8</v>
      </c>
      <c r="H233" s="27" t="s">
        <v>7</v>
      </c>
      <c r="I233" s="27" t="s">
        <v>8</v>
      </c>
      <c r="J233" s="27" t="s">
        <v>7</v>
      </c>
      <c r="K233" s="27" t="s">
        <v>8</v>
      </c>
      <c r="L233" s="27" t="s">
        <v>7</v>
      </c>
      <c r="M233" s="27" t="s">
        <v>8</v>
      </c>
      <c r="N233" s="27" t="s">
        <v>7</v>
      </c>
      <c r="O233" s="27" t="s">
        <v>8</v>
      </c>
      <c r="P233" s="27" t="s">
        <v>7</v>
      </c>
      <c r="Q233" s="27" t="s">
        <v>8</v>
      </c>
      <c r="R233" s="27" t="s">
        <v>9</v>
      </c>
      <c r="S233" s="28" t="s">
        <v>79</v>
      </c>
    </row>
    <row r="234" spans="1:19" x14ac:dyDescent="0.2">
      <c r="A234" s="73">
        <v>1</v>
      </c>
      <c r="B234" s="73" t="s">
        <v>6</v>
      </c>
      <c r="C234" s="31" t="s">
        <v>6</v>
      </c>
      <c r="D234" s="32">
        <v>103</v>
      </c>
      <c r="E234" s="32">
        <v>82</v>
      </c>
      <c r="F234" s="32">
        <v>596</v>
      </c>
      <c r="G234" s="32">
        <v>3337</v>
      </c>
      <c r="H234" s="32">
        <v>446</v>
      </c>
      <c r="I234" s="32">
        <v>11813</v>
      </c>
      <c r="J234" s="32">
        <v>33</v>
      </c>
      <c r="K234" s="32">
        <v>7083</v>
      </c>
      <c r="L234" s="32">
        <v>0</v>
      </c>
      <c r="M234" s="32">
        <v>0</v>
      </c>
      <c r="N234" s="32">
        <v>1</v>
      </c>
      <c r="O234" s="32">
        <v>7015</v>
      </c>
      <c r="P234" s="32">
        <v>1179</v>
      </c>
      <c r="Q234" s="32">
        <v>29330</v>
      </c>
      <c r="R234" s="32">
        <v>41611858</v>
      </c>
      <c r="S234" s="24">
        <f>R234/Q234</f>
        <v>1418.7472894647119</v>
      </c>
    </row>
    <row r="235" spans="1:19" x14ac:dyDescent="0.2">
      <c r="A235" s="74"/>
      <c r="B235" s="74"/>
      <c r="C235" s="23" t="s">
        <v>10</v>
      </c>
      <c r="D235" s="32">
        <v>37</v>
      </c>
      <c r="E235" s="32">
        <v>37</v>
      </c>
      <c r="F235" s="32">
        <v>646</v>
      </c>
      <c r="G235" s="32">
        <v>3736</v>
      </c>
      <c r="H235" s="32">
        <v>339</v>
      </c>
      <c r="I235" s="32">
        <v>11584</v>
      </c>
      <c r="J235" s="32">
        <v>132</v>
      </c>
      <c r="K235" s="32">
        <v>28163</v>
      </c>
      <c r="L235" s="32">
        <v>10</v>
      </c>
      <c r="M235" s="32">
        <v>23302</v>
      </c>
      <c r="N235" s="32">
        <v>2</v>
      </c>
      <c r="O235" s="32">
        <v>13969</v>
      </c>
      <c r="P235" s="32">
        <v>1166</v>
      </c>
      <c r="Q235" s="32">
        <v>80791</v>
      </c>
      <c r="R235" s="32">
        <v>88461200</v>
      </c>
      <c r="S235" s="24">
        <f t="shared" ref="S235:S266" si="10">R235/Q235</f>
        <v>1094.9387926873044</v>
      </c>
    </row>
    <row r="236" spans="1:19" x14ac:dyDescent="0.2">
      <c r="A236" s="74"/>
      <c r="B236" s="74"/>
      <c r="C236" s="23" t="s">
        <v>11</v>
      </c>
      <c r="D236" s="32">
        <v>930</v>
      </c>
      <c r="E236" s="32">
        <v>398</v>
      </c>
      <c r="F236" s="32">
        <v>874</v>
      </c>
      <c r="G236" s="32">
        <v>2802</v>
      </c>
      <c r="H236" s="32">
        <v>223</v>
      </c>
      <c r="I236" s="32">
        <v>5991</v>
      </c>
      <c r="J236" s="32">
        <v>16</v>
      </c>
      <c r="K236" s="32">
        <v>2716</v>
      </c>
      <c r="L236" s="32">
        <v>0</v>
      </c>
      <c r="M236" s="32">
        <v>0</v>
      </c>
      <c r="N236" s="32">
        <v>0</v>
      </c>
      <c r="O236" s="32">
        <v>0</v>
      </c>
      <c r="P236" s="32">
        <v>2043</v>
      </c>
      <c r="Q236" s="32">
        <v>11907</v>
      </c>
      <c r="R236" s="32">
        <v>410920</v>
      </c>
      <c r="S236" s="24">
        <f t="shared" si="10"/>
        <v>34.510791971109434</v>
      </c>
    </row>
    <row r="237" spans="1:19" x14ac:dyDescent="0.2">
      <c r="A237" s="75"/>
      <c r="B237" s="75"/>
      <c r="C237" s="23" t="s">
        <v>12</v>
      </c>
      <c r="D237" s="32">
        <v>168</v>
      </c>
      <c r="E237" s="32">
        <v>168</v>
      </c>
      <c r="F237" s="32">
        <v>347</v>
      </c>
      <c r="G237" s="32">
        <v>1300</v>
      </c>
      <c r="H237" s="32">
        <v>103</v>
      </c>
      <c r="I237" s="32">
        <v>2597</v>
      </c>
      <c r="J237" s="32">
        <v>11</v>
      </c>
      <c r="K237" s="32">
        <v>2322</v>
      </c>
      <c r="L237" s="32">
        <v>3</v>
      </c>
      <c r="M237" s="32">
        <v>4600</v>
      </c>
      <c r="N237" s="32">
        <v>1</v>
      </c>
      <c r="O237" s="32">
        <v>21230</v>
      </c>
      <c r="P237" s="32">
        <v>633</v>
      </c>
      <c r="Q237" s="32">
        <v>32217</v>
      </c>
      <c r="R237" s="32">
        <v>30938015</v>
      </c>
      <c r="S237" s="24">
        <f t="shared" si="10"/>
        <v>960.30092808144764</v>
      </c>
    </row>
    <row r="238" spans="1:19" x14ac:dyDescent="0.2">
      <c r="A238" s="73">
        <v>2</v>
      </c>
      <c r="B238" s="73" t="s">
        <v>13</v>
      </c>
      <c r="C238" s="23" t="s">
        <v>13</v>
      </c>
      <c r="D238" s="32">
        <v>935</v>
      </c>
      <c r="E238" s="32">
        <v>605</v>
      </c>
      <c r="F238" s="32">
        <v>47</v>
      </c>
      <c r="G238" s="32">
        <v>106</v>
      </c>
      <c r="H238" s="32">
        <v>54</v>
      </c>
      <c r="I238" s="32">
        <v>2228</v>
      </c>
      <c r="J238" s="32">
        <v>11</v>
      </c>
      <c r="K238" s="32">
        <v>2325</v>
      </c>
      <c r="L238" s="32">
        <v>1</v>
      </c>
      <c r="M238" s="32">
        <v>1089</v>
      </c>
      <c r="N238" s="32">
        <v>0</v>
      </c>
      <c r="O238" s="32">
        <v>0</v>
      </c>
      <c r="P238" s="32">
        <v>1048</v>
      </c>
      <c r="Q238" s="32">
        <v>6353</v>
      </c>
      <c r="R238" s="32">
        <v>9409702</v>
      </c>
      <c r="S238" s="24">
        <f t="shared" si="10"/>
        <v>1481.1430820085</v>
      </c>
    </row>
    <row r="239" spans="1:19" x14ac:dyDescent="0.2">
      <c r="A239" s="74"/>
      <c r="B239" s="74"/>
      <c r="C239" s="23" t="s">
        <v>14</v>
      </c>
      <c r="D239" s="32">
        <v>273</v>
      </c>
      <c r="E239" s="32">
        <v>195</v>
      </c>
      <c r="F239" s="32">
        <v>142</v>
      </c>
      <c r="G239" s="32">
        <v>535</v>
      </c>
      <c r="H239" s="32">
        <v>74</v>
      </c>
      <c r="I239" s="32">
        <v>2640</v>
      </c>
      <c r="J239" s="32">
        <v>21</v>
      </c>
      <c r="K239" s="32">
        <v>6729</v>
      </c>
      <c r="L239" s="32">
        <v>1</v>
      </c>
      <c r="M239" s="32">
        <v>1241</v>
      </c>
      <c r="N239" s="32">
        <v>0</v>
      </c>
      <c r="O239" s="32">
        <v>0</v>
      </c>
      <c r="P239" s="32">
        <v>511</v>
      </c>
      <c r="Q239" s="32">
        <v>11340</v>
      </c>
      <c r="R239" s="32">
        <v>15973280</v>
      </c>
      <c r="S239" s="24">
        <f t="shared" si="10"/>
        <v>1408.57848324515</v>
      </c>
    </row>
    <row r="240" spans="1:19" x14ac:dyDescent="0.2">
      <c r="A240" s="74"/>
      <c r="B240" s="74"/>
      <c r="C240" s="23" t="s">
        <v>15</v>
      </c>
      <c r="D240" s="32">
        <v>0</v>
      </c>
      <c r="E240" s="32">
        <v>0</v>
      </c>
      <c r="F240" s="32">
        <v>2</v>
      </c>
      <c r="G240" s="32">
        <v>11</v>
      </c>
      <c r="H240" s="32">
        <v>16</v>
      </c>
      <c r="I240" s="32">
        <v>798</v>
      </c>
      <c r="J240" s="32">
        <v>3</v>
      </c>
      <c r="K240" s="32">
        <v>1151</v>
      </c>
      <c r="L240" s="32">
        <v>1</v>
      </c>
      <c r="M240" s="32">
        <v>2250</v>
      </c>
      <c r="N240" s="32">
        <v>0</v>
      </c>
      <c r="O240" s="32">
        <v>0</v>
      </c>
      <c r="P240" s="32">
        <v>22</v>
      </c>
      <c r="Q240" s="32">
        <v>4210</v>
      </c>
      <c r="R240" s="32">
        <v>20599053</v>
      </c>
      <c r="S240" s="24">
        <f t="shared" si="10"/>
        <v>4892.8866983372918</v>
      </c>
    </row>
    <row r="241" spans="1:19" x14ac:dyDescent="0.2">
      <c r="A241" s="75"/>
      <c r="B241" s="75"/>
      <c r="C241" s="23" t="s">
        <v>16</v>
      </c>
      <c r="D241" s="32">
        <v>71</v>
      </c>
      <c r="E241" s="32">
        <v>64</v>
      </c>
      <c r="F241" s="32">
        <v>55</v>
      </c>
      <c r="G241" s="32">
        <v>178</v>
      </c>
      <c r="H241" s="32">
        <v>8</v>
      </c>
      <c r="I241" s="32">
        <v>370</v>
      </c>
      <c r="J241" s="32">
        <v>11</v>
      </c>
      <c r="K241" s="32">
        <v>2666</v>
      </c>
      <c r="L241" s="32">
        <v>1</v>
      </c>
      <c r="M241" s="32">
        <v>1600</v>
      </c>
      <c r="N241" s="32">
        <v>0</v>
      </c>
      <c r="O241" s="32">
        <v>0</v>
      </c>
      <c r="P241" s="32">
        <v>146</v>
      </c>
      <c r="Q241" s="32">
        <v>4878</v>
      </c>
      <c r="R241" s="32">
        <v>16954768</v>
      </c>
      <c r="S241" s="24">
        <f t="shared" si="10"/>
        <v>3475.7621976219762</v>
      </c>
    </row>
    <row r="242" spans="1:19" x14ac:dyDescent="0.2">
      <c r="A242" s="73">
        <v>3</v>
      </c>
      <c r="B242" s="76" t="s">
        <v>17</v>
      </c>
      <c r="C242" s="34" t="s">
        <v>18</v>
      </c>
      <c r="D242" s="32">
        <v>10</v>
      </c>
      <c r="E242" s="32">
        <v>9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5">
        <v>0</v>
      </c>
      <c r="N242" s="32">
        <v>1</v>
      </c>
      <c r="O242" s="32">
        <v>50000</v>
      </c>
      <c r="P242" s="32">
        <v>11</v>
      </c>
      <c r="Q242" s="32">
        <v>50009</v>
      </c>
      <c r="R242" s="32">
        <v>0</v>
      </c>
      <c r="S242" s="24">
        <f t="shared" si="10"/>
        <v>0</v>
      </c>
    </row>
    <row r="243" spans="1:19" x14ac:dyDescent="0.2">
      <c r="A243" s="74"/>
      <c r="B243" s="77"/>
      <c r="C243" s="23" t="s">
        <v>19</v>
      </c>
      <c r="D243" s="32">
        <v>40</v>
      </c>
      <c r="E243" s="32">
        <v>34</v>
      </c>
      <c r="F243" s="32">
        <v>5</v>
      </c>
      <c r="G243" s="32">
        <v>7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1</v>
      </c>
      <c r="O243" s="32">
        <v>10000</v>
      </c>
      <c r="P243" s="32">
        <v>46</v>
      </c>
      <c r="Q243" s="32">
        <v>10041</v>
      </c>
      <c r="R243" s="32">
        <v>0</v>
      </c>
      <c r="S243" s="24">
        <f t="shared" si="10"/>
        <v>0</v>
      </c>
    </row>
    <row r="244" spans="1:19" x14ac:dyDescent="0.2">
      <c r="A244" s="74"/>
      <c r="B244" s="77"/>
      <c r="C244" s="23" t="s">
        <v>20</v>
      </c>
      <c r="D244" s="32">
        <v>14</v>
      </c>
      <c r="E244" s="32">
        <v>11</v>
      </c>
      <c r="F244" s="32">
        <v>1</v>
      </c>
      <c r="G244" s="32">
        <v>2</v>
      </c>
      <c r="H244" s="32">
        <v>0</v>
      </c>
      <c r="I244" s="32">
        <v>0</v>
      </c>
      <c r="J244" s="32">
        <v>0</v>
      </c>
      <c r="K244" s="32">
        <v>0</v>
      </c>
      <c r="L244" s="32">
        <v>2</v>
      </c>
      <c r="M244" s="32">
        <v>4300</v>
      </c>
      <c r="N244" s="32">
        <v>0</v>
      </c>
      <c r="O244" s="32">
        <v>0</v>
      </c>
      <c r="P244" s="32">
        <v>17</v>
      </c>
      <c r="Q244" s="32">
        <v>4313</v>
      </c>
      <c r="R244" s="32">
        <v>17210000</v>
      </c>
      <c r="S244" s="24">
        <f t="shared" si="10"/>
        <v>3990.2619986088571</v>
      </c>
    </row>
    <row r="245" spans="1:19" x14ac:dyDescent="0.2">
      <c r="A245" s="75"/>
      <c r="B245" s="78"/>
      <c r="C245" s="23" t="s">
        <v>22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24"/>
    </row>
    <row r="246" spans="1:19" x14ac:dyDescent="0.2">
      <c r="A246" s="73">
        <v>4</v>
      </c>
      <c r="B246" s="73" t="s">
        <v>23</v>
      </c>
      <c r="C246" s="23" t="s">
        <v>24</v>
      </c>
      <c r="D246" s="32">
        <v>525</v>
      </c>
      <c r="E246" s="32">
        <v>525</v>
      </c>
      <c r="F246" s="32">
        <v>1</v>
      </c>
      <c r="G246" s="32">
        <v>4</v>
      </c>
      <c r="H246" s="32">
        <v>82</v>
      </c>
      <c r="I246" s="32">
        <v>3275</v>
      </c>
      <c r="J246" s="32">
        <v>20</v>
      </c>
      <c r="K246" s="32">
        <v>4672</v>
      </c>
      <c r="L246" s="32">
        <v>2</v>
      </c>
      <c r="M246" s="32">
        <v>3000</v>
      </c>
      <c r="N246" s="32">
        <v>0</v>
      </c>
      <c r="O246" s="32">
        <v>0</v>
      </c>
      <c r="P246" s="32">
        <v>630</v>
      </c>
      <c r="Q246" s="32">
        <v>11476</v>
      </c>
      <c r="R246" s="32">
        <v>12752362</v>
      </c>
      <c r="S246" s="24">
        <f t="shared" si="10"/>
        <v>1111.2201115371211</v>
      </c>
    </row>
    <row r="247" spans="1:19" x14ac:dyDescent="0.2">
      <c r="A247" s="74"/>
      <c r="B247" s="74"/>
      <c r="C247" s="23" t="s">
        <v>25</v>
      </c>
      <c r="D247" s="32">
        <v>29</v>
      </c>
      <c r="E247" s="32">
        <v>23</v>
      </c>
      <c r="F247" s="32">
        <v>33</v>
      </c>
      <c r="G247" s="32">
        <v>184</v>
      </c>
      <c r="H247" s="32">
        <v>17</v>
      </c>
      <c r="I247" s="32">
        <v>650</v>
      </c>
      <c r="J247" s="32">
        <v>6</v>
      </c>
      <c r="K247" s="32">
        <v>2340</v>
      </c>
      <c r="L247" s="32">
        <v>1</v>
      </c>
      <c r="M247" s="32">
        <v>1360</v>
      </c>
      <c r="N247" s="32">
        <v>0</v>
      </c>
      <c r="O247" s="32">
        <v>0</v>
      </c>
      <c r="P247" s="32">
        <v>86</v>
      </c>
      <c r="Q247" s="32">
        <v>4557</v>
      </c>
      <c r="R247" s="32">
        <v>13249323</v>
      </c>
      <c r="S247" s="24">
        <f t="shared" si="10"/>
        <v>2907.4660961158656</v>
      </c>
    </row>
    <row r="248" spans="1:19" x14ac:dyDescent="0.2">
      <c r="A248" s="74"/>
      <c r="B248" s="74"/>
      <c r="C248" s="23" t="s">
        <v>23</v>
      </c>
      <c r="D248" s="32">
        <v>1</v>
      </c>
      <c r="E248" s="32">
        <v>1</v>
      </c>
      <c r="F248" s="32">
        <v>67</v>
      </c>
      <c r="G248" s="32">
        <v>464</v>
      </c>
      <c r="H248" s="32">
        <v>43</v>
      </c>
      <c r="I248" s="32">
        <v>1192</v>
      </c>
      <c r="J248" s="32">
        <v>4</v>
      </c>
      <c r="K248" s="32">
        <v>1530</v>
      </c>
      <c r="L248" s="32">
        <v>1</v>
      </c>
      <c r="M248" s="32">
        <v>1250</v>
      </c>
      <c r="N248" s="32">
        <v>1</v>
      </c>
      <c r="O248" s="32">
        <v>9000</v>
      </c>
      <c r="P248" s="32">
        <v>117</v>
      </c>
      <c r="Q248" s="32">
        <v>13437</v>
      </c>
      <c r="R248" s="32">
        <v>11614551</v>
      </c>
      <c r="S248" s="24">
        <f t="shared" si="10"/>
        <v>864.37084170573792</v>
      </c>
    </row>
    <row r="249" spans="1:19" x14ac:dyDescent="0.2">
      <c r="A249" s="74"/>
      <c r="B249" s="74"/>
      <c r="C249" s="23" t="s">
        <v>26</v>
      </c>
      <c r="D249" s="32">
        <v>0</v>
      </c>
      <c r="E249" s="32">
        <v>0</v>
      </c>
      <c r="F249" s="32">
        <v>21</v>
      </c>
      <c r="G249" s="32">
        <v>161</v>
      </c>
      <c r="H249" s="32">
        <v>9</v>
      </c>
      <c r="I249" s="32">
        <v>275</v>
      </c>
      <c r="J249" s="32">
        <v>1</v>
      </c>
      <c r="K249" s="32">
        <v>160</v>
      </c>
      <c r="L249" s="32">
        <v>1</v>
      </c>
      <c r="M249" s="32">
        <v>1400</v>
      </c>
      <c r="N249" s="32">
        <v>0</v>
      </c>
      <c r="O249" s="32">
        <v>0</v>
      </c>
      <c r="P249" s="32">
        <v>32</v>
      </c>
      <c r="Q249" s="32">
        <v>1996</v>
      </c>
      <c r="R249" s="32">
        <v>876000</v>
      </c>
      <c r="S249" s="24">
        <f t="shared" si="10"/>
        <v>438.87775551102203</v>
      </c>
    </row>
    <row r="250" spans="1:19" x14ac:dyDescent="0.2">
      <c r="A250" s="75"/>
      <c r="B250" s="75"/>
      <c r="C250" s="23" t="s">
        <v>21</v>
      </c>
      <c r="D250" s="32">
        <v>0</v>
      </c>
      <c r="E250" s="32">
        <v>0</v>
      </c>
      <c r="F250" s="32">
        <v>6</v>
      </c>
      <c r="G250" s="32">
        <v>48</v>
      </c>
      <c r="H250" s="32">
        <v>9</v>
      </c>
      <c r="I250" s="32">
        <v>315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15</v>
      </c>
      <c r="Q250" s="32">
        <v>363</v>
      </c>
      <c r="R250" s="32">
        <v>259000</v>
      </c>
      <c r="S250" s="24">
        <f t="shared" si="10"/>
        <v>713.49862258953169</v>
      </c>
    </row>
    <row r="251" spans="1:19" x14ac:dyDescent="0.2">
      <c r="A251" s="73">
        <v>5</v>
      </c>
      <c r="B251" s="73" t="s">
        <v>27</v>
      </c>
      <c r="C251" s="23" t="s">
        <v>27</v>
      </c>
      <c r="D251" s="32">
        <v>16</v>
      </c>
      <c r="E251" s="32">
        <v>11</v>
      </c>
      <c r="F251" s="32">
        <v>122</v>
      </c>
      <c r="G251" s="32">
        <v>733</v>
      </c>
      <c r="H251" s="32">
        <v>24</v>
      </c>
      <c r="I251" s="32">
        <v>704</v>
      </c>
      <c r="J251" s="32">
        <v>1</v>
      </c>
      <c r="K251" s="32">
        <v>300</v>
      </c>
      <c r="L251" s="32">
        <v>0</v>
      </c>
      <c r="M251" s="35">
        <v>0</v>
      </c>
      <c r="N251" s="32">
        <v>0</v>
      </c>
      <c r="O251" s="32">
        <v>0</v>
      </c>
      <c r="P251" s="32">
        <v>163</v>
      </c>
      <c r="Q251" s="32">
        <v>1748</v>
      </c>
      <c r="R251" s="32">
        <v>2294327</v>
      </c>
      <c r="S251" s="24">
        <f t="shared" si="10"/>
        <v>1312.5440503432494</v>
      </c>
    </row>
    <row r="252" spans="1:19" x14ac:dyDescent="0.2">
      <c r="A252" s="74"/>
      <c r="B252" s="74"/>
      <c r="C252" s="23" t="s">
        <v>28</v>
      </c>
      <c r="D252" s="32">
        <v>0</v>
      </c>
      <c r="E252" s="32">
        <v>0</v>
      </c>
      <c r="F252" s="32">
        <v>38</v>
      </c>
      <c r="G252" s="32">
        <v>187</v>
      </c>
      <c r="H252" s="32">
        <v>8</v>
      </c>
      <c r="I252" s="32">
        <v>335</v>
      </c>
      <c r="J252" s="32">
        <v>4</v>
      </c>
      <c r="K252" s="32">
        <v>750</v>
      </c>
      <c r="L252" s="32">
        <v>0</v>
      </c>
      <c r="M252" s="32">
        <v>0</v>
      </c>
      <c r="N252" s="32">
        <v>0</v>
      </c>
      <c r="O252" s="32">
        <v>0</v>
      </c>
      <c r="P252" s="32">
        <v>50</v>
      </c>
      <c r="Q252" s="32">
        <v>1272</v>
      </c>
      <c r="R252" s="32">
        <v>4072360</v>
      </c>
      <c r="S252" s="24">
        <f t="shared" si="10"/>
        <v>3201.5408805031448</v>
      </c>
    </row>
    <row r="253" spans="1:19" x14ac:dyDescent="0.2">
      <c r="A253" s="74"/>
      <c r="B253" s="74"/>
      <c r="C253" s="23" t="s">
        <v>29</v>
      </c>
      <c r="D253" s="32">
        <v>49</v>
      </c>
      <c r="E253" s="32">
        <v>36</v>
      </c>
      <c r="F253" s="32">
        <v>99</v>
      </c>
      <c r="G253" s="32">
        <v>277</v>
      </c>
      <c r="H253" s="32">
        <v>5</v>
      </c>
      <c r="I253" s="32">
        <v>131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153</v>
      </c>
      <c r="Q253" s="32">
        <v>444</v>
      </c>
      <c r="R253" s="32">
        <v>0</v>
      </c>
      <c r="S253" s="24">
        <f t="shared" si="10"/>
        <v>0</v>
      </c>
    </row>
    <row r="254" spans="1:19" x14ac:dyDescent="0.2">
      <c r="A254" s="74"/>
      <c r="B254" s="74"/>
      <c r="C254" s="23" t="s">
        <v>30</v>
      </c>
      <c r="D254" s="32">
        <v>50</v>
      </c>
      <c r="E254" s="32">
        <v>43</v>
      </c>
      <c r="F254" s="32">
        <v>59</v>
      </c>
      <c r="G254" s="32">
        <v>253</v>
      </c>
      <c r="H254" s="32">
        <v>4</v>
      </c>
      <c r="I254" s="32">
        <v>85</v>
      </c>
      <c r="J254" s="32">
        <v>1</v>
      </c>
      <c r="K254" s="32">
        <v>135</v>
      </c>
      <c r="L254" s="32">
        <v>0</v>
      </c>
      <c r="M254" s="32">
        <v>0</v>
      </c>
      <c r="N254" s="32">
        <v>0</v>
      </c>
      <c r="O254" s="32">
        <v>0</v>
      </c>
      <c r="P254" s="32">
        <v>114</v>
      </c>
      <c r="Q254" s="32">
        <v>516</v>
      </c>
      <c r="R254" s="32">
        <v>982584</v>
      </c>
      <c r="S254" s="24">
        <f t="shared" si="10"/>
        <v>1904.2325581395348</v>
      </c>
    </row>
    <row r="255" spans="1:19" x14ac:dyDescent="0.2">
      <c r="A255" s="74"/>
      <c r="B255" s="74"/>
      <c r="C255" s="23" t="s">
        <v>31</v>
      </c>
      <c r="D255" s="32">
        <v>144</v>
      </c>
      <c r="E255" s="32">
        <v>75</v>
      </c>
      <c r="F255" s="32">
        <v>94</v>
      </c>
      <c r="G255" s="32">
        <v>428</v>
      </c>
      <c r="H255" s="32">
        <v>11</v>
      </c>
      <c r="I255" s="32">
        <v>355</v>
      </c>
      <c r="J255" s="32">
        <v>1</v>
      </c>
      <c r="K255" s="32">
        <v>1000</v>
      </c>
      <c r="L255" s="32">
        <v>0</v>
      </c>
      <c r="M255" s="32">
        <v>0</v>
      </c>
      <c r="N255" s="32">
        <v>0</v>
      </c>
      <c r="O255" s="32">
        <v>0</v>
      </c>
      <c r="P255" s="32">
        <v>250</v>
      </c>
      <c r="Q255" s="32">
        <v>1858</v>
      </c>
      <c r="R255" s="32">
        <v>13027319</v>
      </c>
      <c r="S255" s="24">
        <f t="shared" si="10"/>
        <v>7011.474165769645</v>
      </c>
    </row>
    <row r="256" spans="1:19" x14ac:dyDescent="0.2">
      <c r="A256" s="75"/>
      <c r="B256" s="75"/>
      <c r="C256" s="23" t="s">
        <v>32</v>
      </c>
      <c r="D256" s="32">
        <v>3</v>
      </c>
      <c r="E256" s="32">
        <v>3</v>
      </c>
      <c r="F256" s="32">
        <v>71</v>
      </c>
      <c r="G256" s="32">
        <v>381</v>
      </c>
      <c r="H256" s="32">
        <v>12</v>
      </c>
      <c r="I256" s="32">
        <v>394</v>
      </c>
      <c r="J256" s="32">
        <v>4</v>
      </c>
      <c r="K256" s="32">
        <v>1100</v>
      </c>
      <c r="L256" s="32">
        <v>2</v>
      </c>
      <c r="M256" s="32">
        <v>2300</v>
      </c>
      <c r="N256" s="32">
        <v>0</v>
      </c>
      <c r="O256" s="32">
        <v>0</v>
      </c>
      <c r="P256" s="32">
        <v>92</v>
      </c>
      <c r="Q256" s="32">
        <v>4178</v>
      </c>
      <c r="R256" s="32">
        <v>70674002</v>
      </c>
      <c r="S256" s="24">
        <f t="shared" si="10"/>
        <v>16915.749640976544</v>
      </c>
    </row>
    <row r="257" spans="1:19" x14ac:dyDescent="0.2">
      <c r="A257" s="73">
        <v>6</v>
      </c>
      <c r="B257" s="73" t="s">
        <v>33</v>
      </c>
      <c r="C257" s="23" t="s">
        <v>33</v>
      </c>
      <c r="D257" s="32">
        <v>371</v>
      </c>
      <c r="E257" s="32">
        <v>175</v>
      </c>
      <c r="F257" s="32">
        <v>224</v>
      </c>
      <c r="G257" s="32">
        <v>615</v>
      </c>
      <c r="H257" s="32">
        <v>30</v>
      </c>
      <c r="I257" s="32">
        <v>977</v>
      </c>
      <c r="J257" s="32">
        <v>3</v>
      </c>
      <c r="K257" s="32">
        <v>1212</v>
      </c>
      <c r="L257" s="32">
        <v>0</v>
      </c>
      <c r="M257" s="32">
        <v>0</v>
      </c>
      <c r="N257" s="32">
        <v>0</v>
      </c>
      <c r="O257" s="32">
        <v>0</v>
      </c>
      <c r="P257" s="32">
        <v>628</v>
      </c>
      <c r="Q257" s="32">
        <v>2979</v>
      </c>
      <c r="R257" s="32">
        <v>6821444</v>
      </c>
      <c r="S257" s="24">
        <f t="shared" si="10"/>
        <v>2289.8435716683452</v>
      </c>
    </row>
    <row r="258" spans="1:19" x14ac:dyDescent="0.2">
      <c r="A258" s="74"/>
      <c r="B258" s="74"/>
      <c r="C258" s="23" t="s">
        <v>34</v>
      </c>
      <c r="D258" s="32">
        <v>94</v>
      </c>
      <c r="E258" s="32">
        <v>52</v>
      </c>
      <c r="F258" s="32">
        <v>31</v>
      </c>
      <c r="G258" s="32">
        <v>163</v>
      </c>
      <c r="H258" s="32">
        <v>20</v>
      </c>
      <c r="I258" s="32">
        <v>635</v>
      </c>
      <c r="J258" s="32">
        <v>2</v>
      </c>
      <c r="K258" s="32">
        <v>967</v>
      </c>
      <c r="L258" s="32">
        <v>0</v>
      </c>
      <c r="M258" s="32">
        <v>0</v>
      </c>
      <c r="N258" s="32">
        <v>0</v>
      </c>
      <c r="O258" s="32">
        <v>0</v>
      </c>
      <c r="P258" s="32">
        <v>147</v>
      </c>
      <c r="Q258" s="32">
        <v>1817</v>
      </c>
      <c r="R258" s="32">
        <v>15041682</v>
      </c>
      <c r="S258" s="24">
        <f t="shared" si="10"/>
        <v>8278.3059988992845</v>
      </c>
    </row>
    <row r="259" spans="1:19" x14ac:dyDescent="0.2">
      <c r="A259" s="74"/>
      <c r="B259" s="74"/>
      <c r="C259" s="23" t="s">
        <v>35</v>
      </c>
      <c r="D259" s="32">
        <v>666</v>
      </c>
      <c r="E259" s="32">
        <v>336</v>
      </c>
      <c r="F259" s="32">
        <v>295</v>
      </c>
      <c r="G259" s="32">
        <v>795</v>
      </c>
      <c r="H259" s="32">
        <v>19</v>
      </c>
      <c r="I259" s="32">
        <v>571</v>
      </c>
      <c r="J259" s="32">
        <v>5</v>
      </c>
      <c r="K259" s="32">
        <v>725</v>
      </c>
      <c r="L259" s="32">
        <v>2</v>
      </c>
      <c r="M259" s="32">
        <v>2540</v>
      </c>
      <c r="N259" s="32">
        <v>1</v>
      </c>
      <c r="O259" s="32">
        <v>10030</v>
      </c>
      <c r="P259" s="32">
        <v>988</v>
      </c>
      <c r="Q259" s="32">
        <v>14997</v>
      </c>
      <c r="R259" s="32">
        <v>35307660</v>
      </c>
      <c r="S259" s="24">
        <f t="shared" si="10"/>
        <v>2354.3148629725947</v>
      </c>
    </row>
    <row r="260" spans="1:19" x14ac:dyDescent="0.2">
      <c r="A260" s="75"/>
      <c r="B260" s="75"/>
      <c r="C260" s="23" t="s">
        <v>36</v>
      </c>
      <c r="D260" s="32">
        <v>207</v>
      </c>
      <c r="E260" s="32">
        <v>182</v>
      </c>
      <c r="F260" s="32">
        <v>63</v>
      </c>
      <c r="G260" s="32">
        <v>182</v>
      </c>
      <c r="H260" s="32">
        <v>22</v>
      </c>
      <c r="I260" s="32">
        <v>798</v>
      </c>
      <c r="J260" s="32">
        <v>7</v>
      </c>
      <c r="K260" s="32">
        <v>2080</v>
      </c>
      <c r="L260" s="32">
        <v>1</v>
      </c>
      <c r="M260" s="32">
        <v>1859</v>
      </c>
      <c r="N260" s="32">
        <v>0</v>
      </c>
      <c r="O260" s="32">
        <v>0</v>
      </c>
      <c r="P260" s="32">
        <v>300</v>
      </c>
      <c r="Q260" s="32">
        <v>5101</v>
      </c>
      <c r="R260" s="32">
        <v>38846216</v>
      </c>
      <c r="S260" s="24">
        <f t="shared" si="10"/>
        <v>7615.4118800235246</v>
      </c>
    </row>
    <row r="261" spans="1:19" x14ac:dyDescent="0.2">
      <c r="A261" s="73">
        <v>7</v>
      </c>
      <c r="B261" s="73" t="s">
        <v>37</v>
      </c>
      <c r="C261" s="23" t="s">
        <v>38</v>
      </c>
      <c r="D261" s="32">
        <v>517</v>
      </c>
      <c r="E261" s="32">
        <v>441</v>
      </c>
      <c r="F261" s="32">
        <v>481</v>
      </c>
      <c r="G261" s="32">
        <v>1776</v>
      </c>
      <c r="H261" s="32">
        <v>95</v>
      </c>
      <c r="I261" s="32">
        <v>2734</v>
      </c>
      <c r="J261" s="32">
        <v>2</v>
      </c>
      <c r="K261" s="32">
        <v>530</v>
      </c>
      <c r="L261" s="32">
        <v>1</v>
      </c>
      <c r="M261" s="32">
        <v>1792</v>
      </c>
      <c r="N261" s="32">
        <v>0</v>
      </c>
      <c r="O261" s="32">
        <v>0</v>
      </c>
      <c r="P261" s="32">
        <v>1096</v>
      </c>
      <c r="Q261" s="32">
        <v>7273</v>
      </c>
      <c r="R261" s="32">
        <v>6280652</v>
      </c>
      <c r="S261" s="24">
        <f t="shared" si="10"/>
        <v>863.55726660250241</v>
      </c>
    </row>
    <row r="262" spans="1:19" x14ac:dyDescent="0.2">
      <c r="A262" s="74"/>
      <c r="B262" s="74"/>
      <c r="C262" s="23" t="s">
        <v>37</v>
      </c>
      <c r="D262" s="32">
        <v>370</v>
      </c>
      <c r="E262" s="32">
        <v>338</v>
      </c>
      <c r="F262" s="32">
        <v>668</v>
      </c>
      <c r="G262" s="32">
        <v>2588</v>
      </c>
      <c r="H262" s="32">
        <v>172</v>
      </c>
      <c r="I262" s="32">
        <v>5581</v>
      </c>
      <c r="J262" s="32">
        <v>15</v>
      </c>
      <c r="K262" s="32">
        <v>3972</v>
      </c>
      <c r="L262" s="32">
        <v>0</v>
      </c>
      <c r="M262" s="32">
        <v>0</v>
      </c>
      <c r="N262" s="32">
        <v>2</v>
      </c>
      <c r="O262" s="32">
        <v>14200</v>
      </c>
      <c r="P262" s="32">
        <v>1227</v>
      </c>
      <c r="Q262" s="32">
        <v>26679</v>
      </c>
      <c r="R262" s="32">
        <v>66206889</v>
      </c>
      <c r="S262" s="24">
        <f t="shared" si="10"/>
        <v>2481.6105926009222</v>
      </c>
    </row>
    <row r="263" spans="1:19" x14ac:dyDescent="0.2">
      <c r="A263" s="74"/>
      <c r="B263" s="74"/>
      <c r="C263" s="23" t="s">
        <v>39</v>
      </c>
      <c r="D263" s="32">
        <v>317</v>
      </c>
      <c r="E263" s="32">
        <v>292</v>
      </c>
      <c r="F263" s="32">
        <v>697</v>
      </c>
      <c r="G263" s="32">
        <v>2732</v>
      </c>
      <c r="H263" s="32">
        <v>108</v>
      </c>
      <c r="I263" s="32">
        <v>3215</v>
      </c>
      <c r="J263" s="32">
        <v>7</v>
      </c>
      <c r="K263" s="32">
        <v>1609</v>
      </c>
      <c r="L263" s="32">
        <v>1</v>
      </c>
      <c r="M263" s="32">
        <v>3018</v>
      </c>
      <c r="N263" s="32">
        <v>0</v>
      </c>
      <c r="O263" s="32">
        <v>0</v>
      </c>
      <c r="P263" s="32">
        <v>1130</v>
      </c>
      <c r="Q263" s="32">
        <v>10866</v>
      </c>
      <c r="R263" s="32">
        <v>29199408</v>
      </c>
      <c r="S263" s="24">
        <f t="shared" si="10"/>
        <v>2687.2269464384317</v>
      </c>
    </row>
    <row r="264" spans="1:19" x14ac:dyDescent="0.2">
      <c r="A264" s="74"/>
      <c r="B264" s="74"/>
      <c r="C264" s="23" t="s">
        <v>40</v>
      </c>
      <c r="D264" s="32">
        <v>346</v>
      </c>
      <c r="E264" s="32">
        <v>142</v>
      </c>
      <c r="F264" s="32">
        <v>73</v>
      </c>
      <c r="G264" s="32">
        <v>204</v>
      </c>
      <c r="H264" s="32">
        <v>20</v>
      </c>
      <c r="I264" s="32">
        <v>619</v>
      </c>
      <c r="J264" s="32">
        <v>0</v>
      </c>
      <c r="K264" s="32">
        <v>0</v>
      </c>
      <c r="L264" s="32">
        <v>0</v>
      </c>
      <c r="M264" s="32">
        <v>0</v>
      </c>
      <c r="N264" s="32">
        <v>2</v>
      </c>
      <c r="O264" s="32">
        <v>35280</v>
      </c>
      <c r="P264" s="32">
        <v>441</v>
      </c>
      <c r="Q264" s="32">
        <v>36245</v>
      </c>
      <c r="R264" s="32">
        <v>4379290</v>
      </c>
      <c r="S264" s="24">
        <f t="shared" si="10"/>
        <v>120.82466547109946</v>
      </c>
    </row>
    <row r="265" spans="1:19" x14ac:dyDescent="0.2">
      <c r="A265" s="75"/>
      <c r="B265" s="75"/>
      <c r="C265" s="23" t="s">
        <v>41</v>
      </c>
      <c r="D265" s="32">
        <v>627</v>
      </c>
      <c r="E265" s="32">
        <v>469</v>
      </c>
      <c r="F265" s="32">
        <v>349</v>
      </c>
      <c r="G265" s="32">
        <v>1330</v>
      </c>
      <c r="H265" s="32">
        <v>74</v>
      </c>
      <c r="I265" s="32">
        <v>2785</v>
      </c>
      <c r="J265" s="32">
        <v>25</v>
      </c>
      <c r="K265" s="32">
        <v>6159</v>
      </c>
      <c r="L265" s="32">
        <v>4</v>
      </c>
      <c r="M265" s="32">
        <v>7250</v>
      </c>
      <c r="N265" s="32">
        <v>1</v>
      </c>
      <c r="O265" s="32">
        <v>19600</v>
      </c>
      <c r="P265" s="32">
        <v>1080</v>
      </c>
      <c r="Q265" s="32">
        <v>37593</v>
      </c>
      <c r="R265" s="32">
        <v>75256125</v>
      </c>
      <c r="S265" s="24">
        <f t="shared" si="10"/>
        <v>2001.8653738727955</v>
      </c>
    </row>
    <row r="266" spans="1:19" x14ac:dyDescent="0.2">
      <c r="A266" s="64"/>
      <c r="B266" s="65" t="s">
        <v>42</v>
      </c>
      <c r="C266" s="66"/>
      <c r="D266" s="36">
        <f t="shared" ref="D266:Q266" si="11">SUM(D234:D265)</f>
        <v>6913</v>
      </c>
      <c r="E266" s="37">
        <f t="shared" si="11"/>
        <v>4747</v>
      </c>
      <c r="F266" s="36">
        <f t="shared" si="11"/>
        <v>6207</v>
      </c>
      <c r="G266" s="37">
        <f t="shared" si="11"/>
        <v>25519</v>
      </c>
      <c r="H266" s="36">
        <f t="shared" si="11"/>
        <v>2047</v>
      </c>
      <c r="I266" s="36">
        <f t="shared" si="11"/>
        <v>63647</v>
      </c>
      <c r="J266" s="36">
        <f t="shared" si="11"/>
        <v>346</v>
      </c>
      <c r="K266" s="36">
        <f t="shared" si="11"/>
        <v>82396</v>
      </c>
      <c r="L266" s="36">
        <f t="shared" si="11"/>
        <v>35</v>
      </c>
      <c r="M266" s="36">
        <f t="shared" si="11"/>
        <v>64151</v>
      </c>
      <c r="N266" s="36">
        <f t="shared" si="11"/>
        <v>13</v>
      </c>
      <c r="O266" s="36">
        <f t="shared" si="11"/>
        <v>190324</v>
      </c>
      <c r="P266" s="36">
        <f t="shared" si="11"/>
        <v>15561</v>
      </c>
      <c r="Q266" s="36">
        <f t="shared" si="11"/>
        <v>430784</v>
      </c>
      <c r="R266" s="36">
        <f>SUM(R234:R265)</f>
        <v>648709990</v>
      </c>
      <c r="S266" s="38">
        <f t="shared" si="10"/>
        <v>1505.8822751077105</v>
      </c>
    </row>
    <row r="267" spans="1:19" x14ac:dyDescent="0.2">
      <c r="B267" s="10" t="s">
        <v>93</v>
      </c>
    </row>
    <row r="268" spans="1:19" x14ac:dyDescent="0.2">
      <c r="B268" s="10" t="s">
        <v>94</v>
      </c>
    </row>
  </sheetData>
  <mergeCells count="174">
    <mergeCell ref="B246:B250"/>
    <mergeCell ref="B189:B192"/>
    <mergeCell ref="A189:A192"/>
    <mergeCell ref="A216:A220"/>
    <mergeCell ref="B216:B220"/>
    <mergeCell ref="A221:C221"/>
    <mergeCell ref="A231:A233"/>
    <mergeCell ref="B231:B233"/>
    <mergeCell ref="C231:C233"/>
    <mergeCell ref="D231:I231"/>
    <mergeCell ref="A201:A205"/>
    <mergeCell ref="B201:B205"/>
    <mergeCell ref="A206:A211"/>
    <mergeCell ref="B206:B211"/>
    <mergeCell ref="A212:A215"/>
    <mergeCell ref="B212:B215"/>
    <mergeCell ref="A193:A196"/>
    <mergeCell ref="B193:B196"/>
    <mergeCell ref="A197:A200"/>
    <mergeCell ref="B197:B200"/>
    <mergeCell ref="B161:B166"/>
    <mergeCell ref="B167:B170"/>
    <mergeCell ref="B171:B175"/>
    <mergeCell ref="B148:B151"/>
    <mergeCell ref="B152:B155"/>
    <mergeCell ref="B144:B147"/>
    <mergeCell ref="A176:C176"/>
    <mergeCell ref="A186:A188"/>
    <mergeCell ref="B186:B188"/>
    <mergeCell ref="C186:C188"/>
    <mergeCell ref="A122:A125"/>
    <mergeCell ref="B122:B125"/>
    <mergeCell ref="A126:A130"/>
    <mergeCell ref="B126:B130"/>
    <mergeCell ref="A131:C131"/>
    <mergeCell ref="A141:A143"/>
    <mergeCell ref="B141:B143"/>
    <mergeCell ref="C141:C143"/>
    <mergeCell ref="B156:B160"/>
    <mergeCell ref="A103:A106"/>
    <mergeCell ref="B103:B106"/>
    <mergeCell ref="A107:A110"/>
    <mergeCell ref="B107:B110"/>
    <mergeCell ref="A111:A115"/>
    <mergeCell ref="B111:B115"/>
    <mergeCell ref="A99:A102"/>
    <mergeCell ref="B99:B102"/>
    <mergeCell ref="A116:A121"/>
    <mergeCell ref="B116:B121"/>
    <mergeCell ref="A81:A85"/>
    <mergeCell ref="B81:B85"/>
    <mergeCell ref="A86:C86"/>
    <mergeCell ref="A96:A98"/>
    <mergeCell ref="B96:B98"/>
    <mergeCell ref="C96:C98"/>
    <mergeCell ref="D96:I96"/>
    <mergeCell ref="J96:O96"/>
    <mergeCell ref="P96:Q97"/>
    <mergeCell ref="A51:A53"/>
    <mergeCell ref="B51:B53"/>
    <mergeCell ref="C51:C53"/>
    <mergeCell ref="A71:A76"/>
    <mergeCell ref="B71:B76"/>
    <mergeCell ref="A77:A80"/>
    <mergeCell ref="B77:B80"/>
    <mergeCell ref="A58:A61"/>
    <mergeCell ref="B58:B61"/>
    <mergeCell ref="A62:A65"/>
    <mergeCell ref="B62:B65"/>
    <mergeCell ref="B54:B57"/>
    <mergeCell ref="A54:A57"/>
    <mergeCell ref="B8:B11"/>
    <mergeCell ref="A8:A11"/>
    <mergeCell ref="A144:A147"/>
    <mergeCell ref="A148:A151"/>
    <mergeCell ref="A152:A155"/>
    <mergeCell ref="A156:A160"/>
    <mergeCell ref="A161:A166"/>
    <mergeCell ref="A167:A170"/>
    <mergeCell ref="A171:A175"/>
    <mergeCell ref="A31:A34"/>
    <mergeCell ref="B31:B34"/>
    <mergeCell ref="A35:A39"/>
    <mergeCell ref="B35:B39"/>
    <mergeCell ref="A16:A19"/>
    <mergeCell ref="B16:B19"/>
    <mergeCell ref="A20:A24"/>
    <mergeCell ref="A12:A15"/>
    <mergeCell ref="B12:B15"/>
    <mergeCell ref="B20:B24"/>
    <mergeCell ref="A25:A30"/>
    <mergeCell ref="B25:B30"/>
    <mergeCell ref="A40:C40"/>
    <mergeCell ref="A66:A70"/>
    <mergeCell ref="B66:B70"/>
    <mergeCell ref="D5:I5"/>
    <mergeCell ref="J5:O5"/>
    <mergeCell ref="A5:A7"/>
    <mergeCell ref="B5:B7"/>
    <mergeCell ref="C5:C7"/>
    <mergeCell ref="P5:Q6"/>
    <mergeCell ref="R5:R6"/>
    <mergeCell ref="S5:S6"/>
    <mergeCell ref="N6:O6"/>
    <mergeCell ref="D6:E6"/>
    <mergeCell ref="F6:G6"/>
    <mergeCell ref="H6:I6"/>
    <mergeCell ref="J6:K6"/>
    <mergeCell ref="L6:M6"/>
    <mergeCell ref="D51:I51"/>
    <mergeCell ref="J51:O51"/>
    <mergeCell ref="P51:Q52"/>
    <mergeCell ref="R51:R52"/>
    <mergeCell ref="S51:S52"/>
    <mergeCell ref="D52:E52"/>
    <mergeCell ref="F52:G52"/>
    <mergeCell ref="H52:I52"/>
    <mergeCell ref="J52:K52"/>
    <mergeCell ref="L52:M52"/>
    <mergeCell ref="N52:O52"/>
    <mergeCell ref="R96:R97"/>
    <mergeCell ref="S96:S97"/>
    <mergeCell ref="D97:E97"/>
    <mergeCell ref="F97:G97"/>
    <mergeCell ref="H97:I97"/>
    <mergeCell ref="J97:K97"/>
    <mergeCell ref="L97:M97"/>
    <mergeCell ref="N97:O97"/>
    <mergeCell ref="D141:I141"/>
    <mergeCell ref="J141:O141"/>
    <mergeCell ref="P141:Q142"/>
    <mergeCell ref="R141:R142"/>
    <mergeCell ref="S141:S142"/>
    <mergeCell ref="D142:E142"/>
    <mergeCell ref="F142:G142"/>
    <mergeCell ref="H142:I142"/>
    <mergeCell ref="J142:K142"/>
    <mergeCell ref="L142:M142"/>
    <mergeCell ref="N142:O142"/>
    <mergeCell ref="D186:I186"/>
    <mergeCell ref="J186:O186"/>
    <mergeCell ref="P186:Q187"/>
    <mergeCell ref="R186:R187"/>
    <mergeCell ref="S186:S187"/>
    <mergeCell ref="D187:E187"/>
    <mergeCell ref="F187:G187"/>
    <mergeCell ref="H187:I187"/>
    <mergeCell ref="J187:K187"/>
    <mergeCell ref="L187:M187"/>
    <mergeCell ref="N187:O187"/>
    <mergeCell ref="A266:C266"/>
    <mergeCell ref="R231:R232"/>
    <mergeCell ref="S231:S232"/>
    <mergeCell ref="D232:E232"/>
    <mergeCell ref="F232:G232"/>
    <mergeCell ref="H232:I232"/>
    <mergeCell ref="J232:K232"/>
    <mergeCell ref="L232:M232"/>
    <mergeCell ref="N232:O232"/>
    <mergeCell ref="J231:O231"/>
    <mergeCell ref="P231:Q232"/>
    <mergeCell ref="B234:B237"/>
    <mergeCell ref="A234:A237"/>
    <mergeCell ref="A251:A256"/>
    <mergeCell ref="B251:B256"/>
    <mergeCell ref="A257:A260"/>
    <mergeCell ref="B257:B260"/>
    <mergeCell ref="A261:A265"/>
    <mergeCell ref="B261:B265"/>
    <mergeCell ref="A238:A241"/>
    <mergeCell ref="B238:B241"/>
    <mergeCell ref="A242:A245"/>
    <mergeCell ref="B242:B245"/>
    <mergeCell ref="A246:A250"/>
  </mergeCells>
  <pageMargins left="0.7" right="0.7" top="0.75" bottom="0.75" header="0.3" footer="0.3"/>
  <pageSetup paperSize="9" scale="78" orientation="landscape" r:id="rId1"/>
  <rowBreaks count="5" manualBreakCount="5">
    <brk id="44" max="16383" man="1"/>
    <brk id="90" max="16383" man="1"/>
    <brk id="135" max="16383" man="1"/>
    <brk id="180" max="16383" man="1"/>
    <brk id="2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02D8-CEF9-4ACD-9F3E-97AE7E6FFC4E}">
  <dimension ref="A1:T198"/>
  <sheetViews>
    <sheetView showZeros="0" tabSelected="1" view="pageBreakPreview" topLeftCell="A63" zoomScale="80" zoomScaleNormal="90" zoomScaleSheetLayoutView="80" workbookViewId="0">
      <selection activeCell="C84" sqref="C84"/>
    </sheetView>
  </sheetViews>
  <sheetFormatPr defaultRowHeight="12.75" x14ac:dyDescent="0.2"/>
  <cols>
    <col min="1" max="1" width="5.28515625" style="1" customWidth="1"/>
    <col min="2" max="2" width="10.5703125" style="1" customWidth="1"/>
    <col min="3" max="3" width="15.140625" style="18" customWidth="1"/>
    <col min="4" max="9" width="8.7109375" style="1" customWidth="1"/>
    <col min="10" max="15" width="6.7109375" style="1" customWidth="1"/>
    <col min="16" max="17" width="10.7109375" style="1" customWidth="1"/>
    <col min="18" max="18" width="12.42578125" style="1" customWidth="1"/>
    <col min="19" max="19" width="10.7109375" style="1" customWidth="1"/>
    <col min="20" max="20" width="12.5703125" style="1" hidden="1" customWidth="1"/>
    <col min="21" max="16384" width="9.140625" style="1"/>
  </cols>
  <sheetData>
    <row r="1" spans="1:20" x14ac:dyDescent="0.2">
      <c r="R1" s="2" t="s">
        <v>135</v>
      </c>
    </row>
    <row r="2" spans="1:20" ht="14.25" x14ac:dyDescent="0.2">
      <c r="A2" s="3" t="s">
        <v>109</v>
      </c>
    </row>
    <row r="4" spans="1:20" ht="14.25" customHeight="1" x14ac:dyDescent="0.2">
      <c r="A4" s="14" t="s">
        <v>102</v>
      </c>
      <c r="B4" s="14"/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20" ht="14.25" customHeight="1" x14ac:dyDescent="0.25">
      <c r="A5" s="15"/>
      <c r="B5" s="16"/>
      <c r="C5" s="2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 t="s">
        <v>113</v>
      </c>
      <c r="Q5" s="16"/>
      <c r="R5" s="16"/>
      <c r="S5" s="17"/>
    </row>
    <row r="6" spans="1:20" ht="48.75" customHeight="1" x14ac:dyDescent="0.2">
      <c r="A6" s="91" t="s">
        <v>57</v>
      </c>
      <c r="B6" s="91" t="s">
        <v>2</v>
      </c>
      <c r="C6" s="92" t="s">
        <v>3</v>
      </c>
      <c r="D6" s="94" t="s">
        <v>114</v>
      </c>
      <c r="E6" s="94"/>
      <c r="F6" s="94"/>
      <c r="G6" s="94"/>
      <c r="H6" s="94"/>
      <c r="I6" s="94"/>
      <c r="J6" s="94" t="s">
        <v>115</v>
      </c>
      <c r="K6" s="94"/>
      <c r="L6" s="94"/>
      <c r="M6" s="94"/>
      <c r="N6" s="94"/>
      <c r="O6" s="94"/>
      <c r="P6" s="91" t="s">
        <v>4</v>
      </c>
      <c r="Q6" s="91"/>
      <c r="R6" s="91" t="s">
        <v>87</v>
      </c>
      <c r="S6" s="91" t="s">
        <v>116</v>
      </c>
    </row>
    <row r="7" spans="1:20" ht="15" customHeight="1" x14ac:dyDescent="0.25">
      <c r="A7" s="89"/>
      <c r="B7" s="89"/>
      <c r="C7" s="93"/>
      <c r="D7" s="93" t="s">
        <v>97</v>
      </c>
      <c r="E7" s="100"/>
      <c r="F7" s="93" t="s">
        <v>117</v>
      </c>
      <c r="G7" s="100"/>
      <c r="H7" s="93" t="s">
        <v>118</v>
      </c>
      <c r="I7" s="100"/>
      <c r="J7" s="93" t="s">
        <v>97</v>
      </c>
      <c r="K7" s="100"/>
      <c r="L7" s="93" t="s">
        <v>117</v>
      </c>
      <c r="M7" s="100"/>
      <c r="N7" s="93" t="s">
        <v>101</v>
      </c>
      <c r="O7" s="100"/>
      <c r="P7" s="89"/>
      <c r="Q7" s="89"/>
      <c r="R7" s="89"/>
      <c r="S7" s="89"/>
    </row>
    <row r="8" spans="1:20" ht="30" x14ac:dyDescent="0.25">
      <c r="A8" s="89"/>
      <c r="B8" s="89"/>
      <c r="C8" s="93"/>
      <c r="D8" s="46" t="s">
        <v>7</v>
      </c>
      <c r="E8" s="46" t="s">
        <v>8</v>
      </c>
      <c r="F8" s="46" t="s">
        <v>7</v>
      </c>
      <c r="G8" s="47" t="s">
        <v>119</v>
      </c>
      <c r="H8" s="46" t="s">
        <v>7</v>
      </c>
      <c r="I8" s="46" t="s">
        <v>8</v>
      </c>
      <c r="J8" s="46" t="s">
        <v>7</v>
      </c>
      <c r="K8" s="46" t="s">
        <v>8</v>
      </c>
      <c r="L8" s="46" t="s">
        <v>7</v>
      </c>
      <c r="M8" s="46" t="s">
        <v>8</v>
      </c>
      <c r="N8" s="46" t="s">
        <v>7</v>
      </c>
      <c r="O8" s="46" t="s">
        <v>8</v>
      </c>
      <c r="P8" s="46" t="s">
        <v>7</v>
      </c>
      <c r="Q8" s="46" t="s">
        <v>8</v>
      </c>
      <c r="R8" s="46" t="s">
        <v>120</v>
      </c>
      <c r="S8" s="46" t="s">
        <v>121</v>
      </c>
    </row>
    <row r="9" spans="1:20" ht="15" x14ac:dyDescent="0.25">
      <c r="A9" s="52">
        <v>1</v>
      </c>
      <c r="B9" s="87" t="s">
        <v>43</v>
      </c>
      <c r="C9" s="53" t="s">
        <v>58</v>
      </c>
      <c r="D9" s="54">
        <v>17</v>
      </c>
      <c r="E9" s="54">
        <v>6.6</v>
      </c>
      <c r="F9" s="54">
        <v>26</v>
      </c>
      <c r="G9" s="88">
        <v>19.8</v>
      </c>
      <c r="H9" s="54">
        <v>122</v>
      </c>
      <c r="I9" s="54">
        <v>232.05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f>D9+F9+H9+J9+L9+N9</f>
        <v>165</v>
      </c>
      <c r="Q9" s="54">
        <f t="shared" ref="Q9" si="0">E9+G9+I9+K9+M9+O9</f>
        <v>258.45</v>
      </c>
      <c r="R9" s="54">
        <v>25000</v>
      </c>
      <c r="S9" s="55">
        <f t="shared" ref="S9:S30" si="1">R9*2.47</f>
        <v>61750.000000000007</v>
      </c>
      <c r="T9" s="1">
        <f t="shared" ref="T9:T30" si="2">S9*Q9</f>
        <v>15959287.500000002</v>
      </c>
    </row>
    <row r="10" spans="1:20" ht="15" x14ac:dyDescent="0.25">
      <c r="A10" s="52">
        <v>2</v>
      </c>
      <c r="B10" s="87"/>
      <c r="C10" s="53" t="s">
        <v>59</v>
      </c>
      <c r="D10" s="56">
        <v>80</v>
      </c>
      <c r="E10" s="56">
        <v>160</v>
      </c>
      <c r="F10" s="56">
        <v>130</v>
      </c>
      <c r="G10" s="88">
        <v>350</v>
      </c>
      <c r="H10" s="56">
        <v>162</v>
      </c>
      <c r="I10" s="56">
        <v>358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4">
        <f t="shared" ref="P10:Q12" si="3">D10+F10+H10+J10+L10+N10</f>
        <v>372</v>
      </c>
      <c r="Q10" s="54">
        <f t="shared" si="3"/>
        <v>868</v>
      </c>
      <c r="R10" s="56">
        <v>10000</v>
      </c>
      <c r="S10" s="55">
        <f t="shared" si="1"/>
        <v>24700.000000000004</v>
      </c>
      <c r="T10" s="1">
        <f t="shared" si="2"/>
        <v>21439600.000000004</v>
      </c>
    </row>
    <row r="11" spans="1:20" ht="15" x14ac:dyDescent="0.25">
      <c r="A11" s="52">
        <v>3</v>
      </c>
      <c r="B11" s="87"/>
      <c r="C11" s="53" t="s">
        <v>69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4">
        <f t="shared" si="3"/>
        <v>0</v>
      </c>
      <c r="Q11" s="54">
        <f t="shared" si="3"/>
        <v>0</v>
      </c>
      <c r="R11" s="56">
        <v>0</v>
      </c>
      <c r="S11" s="55">
        <f t="shared" si="1"/>
        <v>0</v>
      </c>
      <c r="T11" s="1">
        <f t="shared" si="2"/>
        <v>0</v>
      </c>
    </row>
    <row r="12" spans="1:20" ht="15" x14ac:dyDescent="0.25">
      <c r="A12" s="52">
        <v>4</v>
      </c>
      <c r="B12" s="87"/>
      <c r="C12" s="53" t="s">
        <v>60</v>
      </c>
      <c r="D12" s="56">
        <v>60</v>
      </c>
      <c r="E12" s="56">
        <v>50</v>
      </c>
      <c r="F12" s="56">
        <v>70</v>
      </c>
      <c r="G12" s="56">
        <v>90</v>
      </c>
      <c r="H12" s="56">
        <v>15</v>
      </c>
      <c r="I12" s="56">
        <v>49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4">
        <f>D12+F12+H12+J12+L12+N12</f>
        <v>145</v>
      </c>
      <c r="Q12" s="54">
        <f t="shared" si="3"/>
        <v>189</v>
      </c>
      <c r="R12" s="54">
        <v>6500</v>
      </c>
      <c r="S12" s="55">
        <f t="shared" si="1"/>
        <v>16055.000000000002</v>
      </c>
      <c r="T12" s="1">
        <f t="shared" si="2"/>
        <v>3034395.0000000005</v>
      </c>
    </row>
    <row r="13" spans="1:20" ht="15" x14ac:dyDescent="0.25">
      <c r="A13" s="52">
        <v>5</v>
      </c>
      <c r="B13" s="87"/>
      <c r="C13" s="53" t="s">
        <v>61</v>
      </c>
      <c r="D13" s="54">
        <v>95</v>
      </c>
      <c r="E13" s="54">
        <v>47.5</v>
      </c>
      <c r="F13" s="54">
        <v>270</v>
      </c>
      <c r="G13" s="54">
        <v>792.7</v>
      </c>
      <c r="H13" s="54">
        <v>32</v>
      </c>
      <c r="I13" s="54">
        <v>185.6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f t="shared" ref="P13:Q28" si="4">D13+F13+H13+J13+L13+N13</f>
        <v>397</v>
      </c>
      <c r="Q13" s="54">
        <f t="shared" si="4"/>
        <v>1025.8</v>
      </c>
      <c r="R13" s="54">
        <v>20000</v>
      </c>
      <c r="S13" s="55">
        <f t="shared" si="1"/>
        <v>49400.000000000007</v>
      </c>
      <c r="T13" s="1">
        <f t="shared" si="2"/>
        <v>50674520.000000007</v>
      </c>
    </row>
    <row r="14" spans="1:20" ht="15" x14ac:dyDescent="0.25">
      <c r="A14" s="52">
        <v>6</v>
      </c>
      <c r="B14" s="87"/>
      <c r="C14" s="53" t="s">
        <v>62</v>
      </c>
      <c r="D14" s="56">
        <v>42</v>
      </c>
      <c r="E14" s="56">
        <v>16</v>
      </c>
      <c r="F14" s="56">
        <v>78</v>
      </c>
      <c r="G14" s="56">
        <v>102</v>
      </c>
      <c r="H14" s="56">
        <v>12</v>
      </c>
      <c r="I14" s="56">
        <v>92.5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4">
        <f t="shared" si="4"/>
        <v>132</v>
      </c>
      <c r="Q14" s="54">
        <f t="shared" si="4"/>
        <v>210.5</v>
      </c>
      <c r="R14" s="54">
        <v>10500</v>
      </c>
      <c r="S14" s="55">
        <f t="shared" si="1"/>
        <v>25935.000000000004</v>
      </c>
      <c r="T14" s="1">
        <f t="shared" si="2"/>
        <v>5459317.5000000009</v>
      </c>
    </row>
    <row r="15" spans="1:20" ht="15" x14ac:dyDescent="0.25">
      <c r="A15" s="52">
        <v>7</v>
      </c>
      <c r="B15" s="87"/>
      <c r="C15" s="53" t="s">
        <v>76</v>
      </c>
      <c r="D15" s="56">
        <v>0</v>
      </c>
      <c r="E15" s="56">
        <v>0</v>
      </c>
      <c r="F15" s="56">
        <v>771</v>
      </c>
      <c r="G15" s="56">
        <v>1394.1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4">
        <f t="shared" si="4"/>
        <v>771</v>
      </c>
      <c r="Q15" s="54">
        <f t="shared" si="4"/>
        <v>1394.1</v>
      </c>
      <c r="R15" s="54">
        <v>10000</v>
      </c>
      <c r="S15" s="55">
        <f t="shared" si="1"/>
        <v>24700.000000000004</v>
      </c>
      <c r="T15" s="1">
        <f t="shared" si="2"/>
        <v>34434270</v>
      </c>
    </row>
    <row r="16" spans="1:20" ht="15" x14ac:dyDescent="0.25">
      <c r="A16" s="52">
        <v>8</v>
      </c>
      <c r="B16" s="87"/>
      <c r="C16" s="53" t="s">
        <v>70</v>
      </c>
      <c r="D16" s="56">
        <v>57</v>
      </c>
      <c r="E16" s="56">
        <v>98</v>
      </c>
      <c r="F16" s="56">
        <v>172</v>
      </c>
      <c r="G16" s="56">
        <v>395</v>
      </c>
      <c r="H16" s="56">
        <v>252</v>
      </c>
      <c r="I16" s="56">
        <v>598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4">
        <f t="shared" si="4"/>
        <v>481</v>
      </c>
      <c r="Q16" s="54">
        <f t="shared" si="4"/>
        <v>1091</v>
      </c>
      <c r="R16" s="54">
        <v>12000</v>
      </c>
      <c r="S16" s="55">
        <f t="shared" si="1"/>
        <v>29640.000000000004</v>
      </c>
      <c r="T16" s="1">
        <f t="shared" si="2"/>
        <v>32337240.000000004</v>
      </c>
    </row>
    <row r="17" spans="1:20" ht="15" x14ac:dyDescent="0.25">
      <c r="A17" s="52">
        <v>9</v>
      </c>
      <c r="B17" s="87"/>
      <c r="C17" s="53" t="s">
        <v>71</v>
      </c>
      <c r="D17" s="56">
        <v>57</v>
      </c>
      <c r="E17" s="56">
        <v>60</v>
      </c>
      <c r="F17" s="56">
        <v>382</v>
      </c>
      <c r="G17" s="56">
        <v>403</v>
      </c>
      <c r="H17" s="56">
        <v>166</v>
      </c>
      <c r="I17" s="56">
        <v>267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4">
        <f t="shared" si="4"/>
        <v>605</v>
      </c>
      <c r="Q17" s="54">
        <f t="shared" si="4"/>
        <v>730</v>
      </c>
      <c r="R17" s="56">
        <v>20000</v>
      </c>
      <c r="S17" s="55">
        <f t="shared" si="1"/>
        <v>49400.000000000007</v>
      </c>
      <c r="T17" s="1">
        <f t="shared" si="2"/>
        <v>36062000.000000007</v>
      </c>
    </row>
    <row r="18" spans="1:20" ht="15" x14ac:dyDescent="0.25">
      <c r="A18" s="52">
        <v>10</v>
      </c>
      <c r="B18" s="87"/>
      <c r="C18" s="53" t="s">
        <v>63</v>
      </c>
      <c r="D18" s="54">
        <v>10</v>
      </c>
      <c r="E18" s="54">
        <v>5</v>
      </c>
      <c r="F18" s="54">
        <v>15</v>
      </c>
      <c r="G18" s="54">
        <v>20</v>
      </c>
      <c r="H18" s="54">
        <v>210</v>
      </c>
      <c r="I18" s="54">
        <v>575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f t="shared" si="4"/>
        <v>235</v>
      </c>
      <c r="Q18" s="54">
        <f t="shared" si="4"/>
        <v>600</v>
      </c>
      <c r="R18" s="54">
        <v>18000</v>
      </c>
      <c r="S18" s="55">
        <f t="shared" si="1"/>
        <v>44460</v>
      </c>
      <c r="T18" s="1">
        <f t="shared" si="2"/>
        <v>26676000</v>
      </c>
    </row>
    <row r="19" spans="1:20" ht="15" x14ac:dyDescent="0.25">
      <c r="A19" s="52">
        <v>11</v>
      </c>
      <c r="B19" s="87"/>
      <c r="C19" s="53" t="s">
        <v>72</v>
      </c>
      <c r="D19" s="56">
        <v>285</v>
      </c>
      <c r="E19" s="56">
        <v>1140</v>
      </c>
      <c r="F19" s="56">
        <v>27</v>
      </c>
      <c r="G19" s="56">
        <v>208</v>
      </c>
      <c r="H19" s="56">
        <v>10</v>
      </c>
      <c r="I19" s="56">
        <v>144.5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4">
        <f t="shared" si="4"/>
        <v>322</v>
      </c>
      <c r="Q19" s="54">
        <f t="shared" si="4"/>
        <v>1492.5</v>
      </c>
      <c r="R19" s="56">
        <v>28000</v>
      </c>
      <c r="S19" s="55">
        <f t="shared" si="1"/>
        <v>69160</v>
      </c>
      <c r="T19" s="1">
        <f t="shared" si="2"/>
        <v>103221300</v>
      </c>
    </row>
    <row r="20" spans="1:20" ht="15" x14ac:dyDescent="0.25">
      <c r="A20" s="52">
        <v>12</v>
      </c>
      <c r="B20" s="87"/>
      <c r="C20" s="53" t="s">
        <v>64</v>
      </c>
      <c r="D20" s="56">
        <v>217</v>
      </c>
      <c r="E20" s="56">
        <v>410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4">
        <f t="shared" si="4"/>
        <v>217</v>
      </c>
      <c r="Q20" s="54">
        <f t="shared" si="4"/>
        <v>410</v>
      </c>
      <c r="R20" s="56">
        <v>18000</v>
      </c>
      <c r="S20" s="55">
        <f t="shared" si="1"/>
        <v>44460</v>
      </c>
      <c r="T20" s="1">
        <f t="shared" si="2"/>
        <v>18228600</v>
      </c>
    </row>
    <row r="21" spans="1:20" ht="15" x14ac:dyDescent="0.25">
      <c r="A21" s="52">
        <v>13</v>
      </c>
      <c r="B21" s="87"/>
      <c r="C21" s="53" t="s">
        <v>148</v>
      </c>
      <c r="D21" s="56">
        <v>71</v>
      </c>
      <c r="E21" s="56">
        <v>67</v>
      </c>
      <c r="F21" s="56">
        <v>130</v>
      </c>
      <c r="G21" s="56">
        <v>211</v>
      </c>
      <c r="H21" s="56">
        <v>7</v>
      </c>
      <c r="I21" s="56">
        <v>18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4">
        <f t="shared" si="4"/>
        <v>208</v>
      </c>
      <c r="Q21" s="54">
        <f t="shared" si="4"/>
        <v>296</v>
      </c>
      <c r="R21" s="56">
        <v>40000</v>
      </c>
      <c r="S21" s="55">
        <f t="shared" si="1"/>
        <v>98800.000000000015</v>
      </c>
      <c r="T21" s="1">
        <f t="shared" si="2"/>
        <v>29244800.000000004</v>
      </c>
    </row>
    <row r="22" spans="1:20" ht="15" x14ac:dyDescent="0.25">
      <c r="A22" s="52">
        <v>14</v>
      </c>
      <c r="B22" s="87"/>
      <c r="C22" s="53" t="s">
        <v>73</v>
      </c>
      <c r="D22" s="54">
        <v>35</v>
      </c>
      <c r="E22" s="54">
        <v>175</v>
      </c>
      <c r="F22" s="54">
        <v>500</v>
      </c>
      <c r="G22" s="54">
        <v>500</v>
      </c>
      <c r="H22" s="54">
        <v>165</v>
      </c>
      <c r="I22" s="54">
        <v>357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f t="shared" si="4"/>
        <v>700</v>
      </c>
      <c r="Q22" s="54">
        <f t="shared" si="4"/>
        <v>1032</v>
      </c>
      <c r="R22" s="54">
        <v>15000</v>
      </c>
      <c r="S22" s="55">
        <f t="shared" si="1"/>
        <v>37050</v>
      </c>
      <c r="T22" s="1">
        <f t="shared" si="2"/>
        <v>38235600</v>
      </c>
    </row>
    <row r="23" spans="1:20" ht="15" x14ac:dyDescent="0.25">
      <c r="A23" s="52">
        <v>15</v>
      </c>
      <c r="B23" s="87"/>
      <c r="C23" s="53" t="s">
        <v>78</v>
      </c>
      <c r="D23" s="54">
        <v>20</v>
      </c>
      <c r="E23" s="54">
        <v>40</v>
      </c>
      <c r="F23" s="54">
        <v>35</v>
      </c>
      <c r="G23" s="54">
        <v>87.5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f t="shared" si="4"/>
        <v>55</v>
      </c>
      <c r="Q23" s="54">
        <f t="shared" si="4"/>
        <v>127.5</v>
      </c>
      <c r="R23" s="54">
        <v>40000</v>
      </c>
      <c r="S23" s="55">
        <f t="shared" si="1"/>
        <v>98800.000000000015</v>
      </c>
      <c r="T23" s="1">
        <f t="shared" si="2"/>
        <v>12597000.000000002</v>
      </c>
    </row>
    <row r="24" spans="1:20" ht="15" x14ac:dyDescent="0.25">
      <c r="A24" s="52">
        <v>16</v>
      </c>
      <c r="B24" s="87"/>
      <c r="C24" s="53" t="s">
        <v>65</v>
      </c>
      <c r="D24" s="56">
        <v>38</v>
      </c>
      <c r="E24" s="56">
        <v>59</v>
      </c>
      <c r="F24" s="56">
        <v>0</v>
      </c>
      <c r="G24" s="56">
        <v>0</v>
      </c>
      <c r="H24" s="56">
        <v>1</v>
      </c>
      <c r="I24" s="56">
        <v>40</v>
      </c>
      <c r="J24" s="56">
        <v>15</v>
      </c>
      <c r="K24" s="56">
        <v>56</v>
      </c>
      <c r="L24" s="56">
        <v>0</v>
      </c>
      <c r="M24" s="56">
        <v>0</v>
      </c>
      <c r="N24" s="56">
        <v>0</v>
      </c>
      <c r="O24" s="56">
        <v>0</v>
      </c>
      <c r="P24" s="54">
        <f t="shared" si="4"/>
        <v>54</v>
      </c>
      <c r="Q24" s="54">
        <f t="shared" si="4"/>
        <v>155</v>
      </c>
      <c r="R24" s="56">
        <v>35000</v>
      </c>
      <c r="S24" s="55">
        <f t="shared" si="1"/>
        <v>86450</v>
      </c>
      <c r="T24" s="1">
        <f t="shared" si="2"/>
        <v>13399750</v>
      </c>
    </row>
    <row r="25" spans="1:20" ht="15" x14ac:dyDescent="0.25">
      <c r="A25" s="52">
        <v>17</v>
      </c>
      <c r="B25" s="87"/>
      <c r="C25" s="53" t="s">
        <v>66</v>
      </c>
      <c r="D25" s="56">
        <v>42</v>
      </c>
      <c r="E25" s="56">
        <v>80</v>
      </c>
      <c r="F25" s="56">
        <v>62</v>
      </c>
      <c r="G25" s="56">
        <v>186</v>
      </c>
      <c r="H25" s="56">
        <v>46</v>
      </c>
      <c r="I25" s="56">
        <v>210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4">
        <f t="shared" si="4"/>
        <v>150</v>
      </c>
      <c r="Q25" s="54">
        <f t="shared" si="4"/>
        <v>476</v>
      </c>
      <c r="R25" s="56">
        <v>12000</v>
      </c>
      <c r="S25" s="55">
        <f t="shared" si="1"/>
        <v>29640.000000000004</v>
      </c>
      <c r="T25" s="1">
        <f t="shared" si="2"/>
        <v>14108640.000000002</v>
      </c>
    </row>
    <row r="26" spans="1:20" ht="15" x14ac:dyDescent="0.25">
      <c r="A26" s="52">
        <v>18</v>
      </c>
      <c r="B26" s="87"/>
      <c r="C26" s="53" t="s">
        <v>67</v>
      </c>
      <c r="D26" s="54">
        <v>210</v>
      </c>
      <c r="E26" s="54">
        <v>280</v>
      </c>
      <c r="F26" s="54">
        <v>50</v>
      </c>
      <c r="G26" s="54">
        <v>150</v>
      </c>
      <c r="H26" s="54">
        <v>40</v>
      </c>
      <c r="I26" s="54">
        <v>129.5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f t="shared" si="4"/>
        <v>300</v>
      </c>
      <c r="Q26" s="54">
        <f t="shared" si="4"/>
        <v>559.5</v>
      </c>
      <c r="R26" s="54">
        <v>19000</v>
      </c>
      <c r="S26" s="55">
        <f t="shared" si="1"/>
        <v>46930.000000000007</v>
      </c>
      <c r="T26" s="1">
        <f t="shared" si="2"/>
        <v>26257335.000000004</v>
      </c>
    </row>
    <row r="27" spans="1:20" ht="15" x14ac:dyDescent="0.25">
      <c r="A27" s="52">
        <v>19</v>
      </c>
      <c r="B27" s="87"/>
      <c r="C27" s="53" t="s">
        <v>74</v>
      </c>
      <c r="D27" s="56">
        <v>52</v>
      </c>
      <c r="E27" s="56">
        <v>108.09</v>
      </c>
      <c r="F27" s="56">
        <v>158</v>
      </c>
      <c r="G27" s="56">
        <v>324.27</v>
      </c>
      <c r="H27" s="56">
        <v>142</v>
      </c>
      <c r="I27" s="56">
        <v>288.24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4">
        <f t="shared" si="4"/>
        <v>352</v>
      </c>
      <c r="Q27" s="54">
        <f t="shared" si="4"/>
        <v>720.6</v>
      </c>
      <c r="R27" s="56">
        <v>77800</v>
      </c>
      <c r="S27" s="55">
        <f t="shared" si="1"/>
        <v>192166.00000000003</v>
      </c>
      <c r="T27" s="1">
        <f t="shared" si="2"/>
        <v>138474819.60000002</v>
      </c>
    </row>
    <row r="28" spans="1:20" ht="15" customHeight="1" x14ac:dyDescent="0.25">
      <c r="A28" s="52">
        <v>20</v>
      </c>
      <c r="B28" s="87"/>
      <c r="C28" s="53" t="s">
        <v>77</v>
      </c>
      <c r="D28" s="56">
        <v>260</v>
      </c>
      <c r="E28" s="56">
        <v>260</v>
      </c>
      <c r="F28" s="56">
        <v>320</v>
      </c>
      <c r="G28" s="56">
        <v>320</v>
      </c>
      <c r="H28" s="56">
        <v>500</v>
      </c>
      <c r="I28" s="56">
        <v>500</v>
      </c>
      <c r="J28" s="56">
        <v>0</v>
      </c>
      <c r="K28" s="56">
        <v>0</v>
      </c>
      <c r="L28" s="56">
        <v>0</v>
      </c>
      <c r="M28" s="56">
        <v>0</v>
      </c>
      <c r="N28" s="56">
        <v>1</v>
      </c>
      <c r="O28" s="56">
        <v>300</v>
      </c>
      <c r="P28" s="54">
        <f t="shared" si="4"/>
        <v>1081</v>
      </c>
      <c r="Q28" s="54">
        <f>E28+G28+I28+K28+M28+O28</f>
        <v>1380</v>
      </c>
      <c r="R28" s="54">
        <v>18000</v>
      </c>
      <c r="S28" s="55">
        <f t="shared" si="1"/>
        <v>44460</v>
      </c>
      <c r="T28" s="1">
        <f t="shared" si="2"/>
        <v>61354800</v>
      </c>
    </row>
    <row r="29" spans="1:20" ht="15" x14ac:dyDescent="0.25">
      <c r="A29" s="52">
        <v>21</v>
      </c>
      <c r="B29" s="87"/>
      <c r="C29" s="53" t="s">
        <v>68</v>
      </c>
      <c r="D29" s="56">
        <v>86</v>
      </c>
      <c r="E29" s="56">
        <v>119</v>
      </c>
      <c r="F29" s="56">
        <v>195</v>
      </c>
      <c r="G29" s="56">
        <v>413</v>
      </c>
      <c r="H29" s="56">
        <v>282</v>
      </c>
      <c r="I29" s="56">
        <v>591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4">
        <f t="shared" ref="P29:Q30" si="5">D29+F29+H29+J29+L29+N29</f>
        <v>563</v>
      </c>
      <c r="Q29" s="54">
        <f t="shared" si="5"/>
        <v>1123</v>
      </c>
      <c r="R29" s="54">
        <v>12000</v>
      </c>
      <c r="S29" s="55">
        <f t="shared" si="1"/>
        <v>29640.000000000004</v>
      </c>
      <c r="T29" s="1">
        <f t="shared" si="2"/>
        <v>33285720.000000004</v>
      </c>
    </row>
    <row r="30" spans="1:20" ht="15" x14ac:dyDescent="0.25">
      <c r="A30" s="52">
        <v>22</v>
      </c>
      <c r="B30" s="87"/>
      <c r="C30" s="53" t="s">
        <v>75</v>
      </c>
      <c r="D30" s="56">
        <v>375</v>
      </c>
      <c r="E30" s="56">
        <v>364.3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4">
        <f t="shared" si="5"/>
        <v>375</v>
      </c>
      <c r="Q30" s="54">
        <f t="shared" si="5"/>
        <v>364.3</v>
      </c>
      <c r="R30" s="56">
        <v>14000</v>
      </c>
      <c r="S30" s="55">
        <f t="shared" si="1"/>
        <v>34580</v>
      </c>
      <c r="T30" s="1">
        <f t="shared" si="2"/>
        <v>12597494</v>
      </c>
    </row>
    <row r="31" spans="1:20" ht="15" x14ac:dyDescent="0.25">
      <c r="A31" s="89" t="s">
        <v>42</v>
      </c>
      <c r="B31" s="89"/>
      <c r="C31" s="89"/>
      <c r="D31" s="50">
        <f t="shared" ref="D31:Q31" si="6">SUM(D9:D30)</f>
        <v>2109</v>
      </c>
      <c r="E31" s="50">
        <f t="shared" si="6"/>
        <v>3545.4900000000002</v>
      </c>
      <c r="F31" s="50">
        <f t="shared" si="6"/>
        <v>3391</v>
      </c>
      <c r="G31" s="50">
        <f t="shared" si="6"/>
        <v>5966.3700000000008</v>
      </c>
      <c r="H31" s="50">
        <f t="shared" si="6"/>
        <v>2164</v>
      </c>
      <c r="I31" s="50">
        <f t="shared" si="6"/>
        <v>4635.3900000000003</v>
      </c>
      <c r="J31" s="50">
        <f t="shared" si="6"/>
        <v>15</v>
      </c>
      <c r="K31" s="50">
        <f t="shared" si="6"/>
        <v>56</v>
      </c>
      <c r="L31" s="50">
        <f t="shared" si="6"/>
        <v>0</v>
      </c>
      <c r="M31" s="50">
        <f t="shared" si="6"/>
        <v>0</v>
      </c>
      <c r="N31" s="50">
        <f t="shared" si="6"/>
        <v>1</v>
      </c>
      <c r="O31" s="50">
        <f t="shared" si="6"/>
        <v>300</v>
      </c>
      <c r="P31" s="50">
        <f t="shared" si="6"/>
        <v>7680</v>
      </c>
      <c r="Q31" s="50">
        <f t="shared" si="6"/>
        <v>14503.25</v>
      </c>
      <c r="R31" s="50"/>
      <c r="S31" s="51">
        <v>50132</v>
      </c>
      <c r="T31" s="1">
        <f>SUM(T9:T30)</f>
        <v>727082488.60000002</v>
      </c>
    </row>
    <row r="32" spans="1:20" x14ac:dyDescent="0.2">
      <c r="C32" s="18" t="s">
        <v>108</v>
      </c>
      <c r="T32" s="22">
        <f>T31/Q31</f>
        <v>50132.383334769795</v>
      </c>
    </row>
    <row r="34" spans="1:20" x14ac:dyDescent="0.2">
      <c r="R34" s="2" t="s">
        <v>143</v>
      </c>
    </row>
    <row r="35" spans="1:20" ht="14.25" x14ac:dyDescent="0.2">
      <c r="A35" s="3" t="s">
        <v>109</v>
      </c>
    </row>
    <row r="37" spans="1:20" x14ac:dyDescent="0.2">
      <c r="A37" s="14" t="s">
        <v>103</v>
      </c>
      <c r="B37" s="14"/>
      <c r="C37" s="1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0" ht="15" x14ac:dyDescent="0.25">
      <c r="A38" s="15"/>
      <c r="B38" s="16"/>
      <c r="C38" s="20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 t="s">
        <v>113</v>
      </c>
      <c r="Q38" s="16"/>
      <c r="R38" s="16"/>
      <c r="S38" s="17"/>
    </row>
    <row r="39" spans="1:20" ht="14.25" customHeight="1" x14ac:dyDescent="0.2">
      <c r="A39" s="96" t="s">
        <v>57</v>
      </c>
      <c r="B39" s="96" t="s">
        <v>2</v>
      </c>
      <c r="C39" s="98" t="s">
        <v>3</v>
      </c>
      <c r="D39" s="95" t="s">
        <v>114</v>
      </c>
      <c r="E39" s="95"/>
      <c r="F39" s="95"/>
      <c r="G39" s="95"/>
      <c r="H39" s="95"/>
      <c r="I39" s="95"/>
      <c r="J39" s="95" t="s">
        <v>115</v>
      </c>
      <c r="K39" s="95"/>
      <c r="L39" s="95"/>
      <c r="M39" s="95"/>
      <c r="N39" s="95"/>
      <c r="O39" s="95"/>
      <c r="P39" s="96" t="s">
        <v>4</v>
      </c>
      <c r="Q39" s="96"/>
      <c r="R39" s="96" t="s">
        <v>87</v>
      </c>
      <c r="S39" s="96" t="s">
        <v>116</v>
      </c>
    </row>
    <row r="40" spans="1:20" ht="34.5" customHeight="1" x14ac:dyDescent="0.2">
      <c r="A40" s="97"/>
      <c r="B40" s="97"/>
      <c r="C40" s="99"/>
      <c r="D40" s="99" t="s">
        <v>97</v>
      </c>
      <c r="E40" s="102"/>
      <c r="F40" s="99" t="s">
        <v>117</v>
      </c>
      <c r="G40" s="102"/>
      <c r="H40" s="99" t="s">
        <v>118</v>
      </c>
      <c r="I40" s="102"/>
      <c r="J40" s="99" t="s">
        <v>97</v>
      </c>
      <c r="K40" s="102"/>
      <c r="L40" s="99" t="s">
        <v>117</v>
      </c>
      <c r="M40" s="102"/>
      <c r="N40" s="99" t="s">
        <v>101</v>
      </c>
      <c r="O40" s="102"/>
      <c r="P40" s="97"/>
      <c r="Q40" s="97"/>
      <c r="R40" s="97"/>
      <c r="S40" s="97"/>
    </row>
    <row r="41" spans="1:20" ht="28.5" x14ac:dyDescent="0.2">
      <c r="A41" s="97"/>
      <c r="B41" s="97"/>
      <c r="C41" s="99"/>
      <c r="D41" s="44" t="s">
        <v>7</v>
      </c>
      <c r="E41" s="44" t="s">
        <v>8</v>
      </c>
      <c r="F41" s="44" t="s">
        <v>7</v>
      </c>
      <c r="G41" s="45" t="s">
        <v>119</v>
      </c>
      <c r="H41" s="44" t="s">
        <v>7</v>
      </c>
      <c r="I41" s="44" t="s">
        <v>8</v>
      </c>
      <c r="J41" s="44" t="s">
        <v>7</v>
      </c>
      <c r="K41" s="44" t="s">
        <v>8</v>
      </c>
      <c r="L41" s="44" t="s">
        <v>7</v>
      </c>
      <c r="M41" s="44" t="s">
        <v>8</v>
      </c>
      <c r="N41" s="44" t="s">
        <v>7</v>
      </c>
      <c r="O41" s="44" t="s">
        <v>8</v>
      </c>
      <c r="P41" s="44" t="s">
        <v>7</v>
      </c>
      <c r="Q41" s="44" t="s">
        <v>8</v>
      </c>
      <c r="R41" s="44" t="s">
        <v>120</v>
      </c>
      <c r="S41" s="44" t="s">
        <v>121</v>
      </c>
    </row>
    <row r="42" spans="1:20" ht="14.25" x14ac:dyDescent="0.2">
      <c r="A42" s="57">
        <v>1</v>
      </c>
      <c r="B42" s="103" t="s">
        <v>43</v>
      </c>
      <c r="C42" s="58" t="s">
        <v>58</v>
      </c>
      <c r="D42" s="59">
        <v>15</v>
      </c>
      <c r="E42" s="59">
        <v>5.2</v>
      </c>
      <c r="F42" s="59">
        <v>33</v>
      </c>
      <c r="G42" s="90">
        <v>23.55</v>
      </c>
      <c r="H42" s="59">
        <v>182</v>
      </c>
      <c r="I42" s="59">
        <v>401.4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f t="shared" ref="P42:P56" si="7">SUM(D42,F42,H42,J42,L42,N42)</f>
        <v>230</v>
      </c>
      <c r="Q42" s="59">
        <f t="shared" ref="Q42:Q63" si="8">E42+G42+I42</f>
        <v>430.15</v>
      </c>
      <c r="R42" s="59">
        <v>30000</v>
      </c>
      <c r="S42" s="60">
        <f t="shared" ref="S42:S63" si="9">R42*2.47</f>
        <v>74100</v>
      </c>
      <c r="T42" s="1">
        <f t="shared" ref="T42:T63" si="10">S42*Q42</f>
        <v>31874115</v>
      </c>
    </row>
    <row r="43" spans="1:20" ht="14.25" x14ac:dyDescent="0.2">
      <c r="A43" s="57">
        <v>2</v>
      </c>
      <c r="B43" s="103"/>
      <c r="C43" s="58" t="s">
        <v>59</v>
      </c>
      <c r="D43" s="61">
        <v>190</v>
      </c>
      <c r="E43" s="61">
        <v>290</v>
      </c>
      <c r="F43" s="61">
        <v>420</v>
      </c>
      <c r="G43" s="90">
        <v>395</v>
      </c>
      <c r="H43" s="61">
        <v>200</v>
      </c>
      <c r="I43" s="61">
        <v>475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59">
        <f t="shared" si="7"/>
        <v>810</v>
      </c>
      <c r="Q43" s="59">
        <f t="shared" si="8"/>
        <v>1160</v>
      </c>
      <c r="R43" s="61">
        <v>10000</v>
      </c>
      <c r="S43" s="60">
        <f t="shared" si="9"/>
        <v>24700.000000000004</v>
      </c>
      <c r="T43" s="1">
        <f t="shared" si="10"/>
        <v>28652000.000000004</v>
      </c>
    </row>
    <row r="44" spans="1:20" ht="14.25" x14ac:dyDescent="0.2">
      <c r="A44" s="57">
        <v>3</v>
      </c>
      <c r="B44" s="103"/>
      <c r="C44" s="58" t="s">
        <v>69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59">
        <f t="shared" si="7"/>
        <v>0</v>
      </c>
      <c r="Q44" s="59">
        <f t="shared" si="8"/>
        <v>0</v>
      </c>
      <c r="R44" s="61">
        <v>0</v>
      </c>
      <c r="S44" s="60">
        <f t="shared" si="9"/>
        <v>0</v>
      </c>
      <c r="T44" s="1">
        <f t="shared" si="10"/>
        <v>0</v>
      </c>
    </row>
    <row r="45" spans="1:20" ht="14.25" x14ac:dyDescent="0.2">
      <c r="A45" s="57">
        <v>4</v>
      </c>
      <c r="B45" s="103"/>
      <c r="C45" s="58" t="s">
        <v>60</v>
      </c>
      <c r="D45" s="61">
        <v>65</v>
      </c>
      <c r="E45" s="61">
        <v>60</v>
      </c>
      <c r="F45" s="61">
        <v>75</v>
      </c>
      <c r="G45" s="61">
        <v>95</v>
      </c>
      <c r="H45" s="61">
        <v>20</v>
      </c>
      <c r="I45" s="61">
        <v>45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59">
        <f t="shared" si="7"/>
        <v>160</v>
      </c>
      <c r="Q45" s="59">
        <f t="shared" si="8"/>
        <v>200</v>
      </c>
      <c r="R45" s="59">
        <v>7000</v>
      </c>
      <c r="S45" s="60">
        <f t="shared" si="9"/>
        <v>17290</v>
      </c>
      <c r="T45" s="1">
        <f t="shared" si="10"/>
        <v>3458000</v>
      </c>
    </row>
    <row r="46" spans="1:20" ht="14.25" x14ac:dyDescent="0.2">
      <c r="A46" s="57">
        <v>5</v>
      </c>
      <c r="B46" s="103"/>
      <c r="C46" s="58" t="s">
        <v>61</v>
      </c>
      <c r="D46" s="61">
        <v>97</v>
      </c>
      <c r="E46" s="61">
        <v>48.5</v>
      </c>
      <c r="F46" s="61">
        <v>250</v>
      </c>
      <c r="G46" s="61">
        <v>761.9</v>
      </c>
      <c r="H46" s="61">
        <v>32</v>
      </c>
      <c r="I46" s="59">
        <v>185.6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f t="shared" si="7"/>
        <v>379</v>
      </c>
      <c r="Q46" s="59">
        <f t="shared" si="8"/>
        <v>996</v>
      </c>
      <c r="R46" s="61">
        <v>22000</v>
      </c>
      <c r="S46" s="60">
        <f t="shared" si="9"/>
        <v>54340.000000000007</v>
      </c>
      <c r="T46" s="1">
        <f t="shared" si="10"/>
        <v>54122640.000000007</v>
      </c>
    </row>
    <row r="47" spans="1:20" ht="14.25" x14ac:dyDescent="0.2">
      <c r="A47" s="57">
        <v>6</v>
      </c>
      <c r="B47" s="103"/>
      <c r="C47" s="58" t="s">
        <v>62</v>
      </c>
      <c r="D47" s="61">
        <v>26</v>
      </c>
      <c r="E47" s="61">
        <v>14</v>
      </c>
      <c r="F47" s="61">
        <v>65</v>
      </c>
      <c r="G47" s="61">
        <v>135</v>
      </c>
      <c r="H47" s="61">
        <v>14</v>
      </c>
      <c r="I47" s="61">
        <v>94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59">
        <f t="shared" si="7"/>
        <v>105</v>
      </c>
      <c r="Q47" s="59">
        <f t="shared" si="8"/>
        <v>243</v>
      </c>
      <c r="R47" s="59">
        <v>10900</v>
      </c>
      <c r="S47" s="60">
        <f t="shared" si="9"/>
        <v>26923.000000000004</v>
      </c>
      <c r="T47" s="1">
        <f t="shared" si="10"/>
        <v>6542289.0000000009</v>
      </c>
    </row>
    <row r="48" spans="1:20" ht="14.25" x14ac:dyDescent="0.2">
      <c r="A48" s="57">
        <v>7</v>
      </c>
      <c r="B48" s="103"/>
      <c r="C48" s="58" t="s">
        <v>76</v>
      </c>
      <c r="D48" s="61"/>
      <c r="E48" s="61"/>
      <c r="F48" s="61">
        <v>808</v>
      </c>
      <c r="G48" s="61">
        <v>1511.13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59">
        <f t="shared" si="7"/>
        <v>808</v>
      </c>
      <c r="Q48" s="59">
        <f t="shared" si="8"/>
        <v>1511.13</v>
      </c>
      <c r="R48" s="61">
        <v>10000</v>
      </c>
      <c r="S48" s="60">
        <f t="shared" si="9"/>
        <v>24700.000000000004</v>
      </c>
      <c r="T48" s="1">
        <f t="shared" si="10"/>
        <v>37324911.000000007</v>
      </c>
    </row>
    <row r="49" spans="1:20" ht="14.25" x14ac:dyDescent="0.2">
      <c r="A49" s="57">
        <v>8</v>
      </c>
      <c r="B49" s="103"/>
      <c r="C49" s="58" t="s">
        <v>70</v>
      </c>
      <c r="D49" s="61">
        <v>63</v>
      </c>
      <c r="E49" s="61">
        <v>108</v>
      </c>
      <c r="F49" s="61">
        <v>176</v>
      </c>
      <c r="G49" s="61">
        <v>404</v>
      </c>
      <c r="H49" s="61">
        <v>258</v>
      </c>
      <c r="I49" s="61">
        <v>605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59">
        <f t="shared" si="7"/>
        <v>497</v>
      </c>
      <c r="Q49" s="59">
        <f t="shared" si="8"/>
        <v>1117</v>
      </c>
      <c r="R49" s="59">
        <v>12000</v>
      </c>
      <c r="S49" s="60">
        <f t="shared" si="9"/>
        <v>29640.000000000004</v>
      </c>
      <c r="T49" s="1">
        <f t="shared" si="10"/>
        <v>33107880.000000004</v>
      </c>
    </row>
    <row r="50" spans="1:20" ht="14.25" x14ac:dyDescent="0.2">
      <c r="A50" s="57">
        <v>9</v>
      </c>
      <c r="B50" s="103"/>
      <c r="C50" s="58" t="s">
        <v>71</v>
      </c>
      <c r="D50" s="61">
        <v>41</v>
      </c>
      <c r="E50" s="61">
        <v>45</v>
      </c>
      <c r="F50" s="61">
        <v>366</v>
      </c>
      <c r="G50" s="61">
        <v>387</v>
      </c>
      <c r="H50" s="61">
        <v>149</v>
      </c>
      <c r="I50" s="61">
        <v>251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59">
        <f t="shared" si="7"/>
        <v>556</v>
      </c>
      <c r="Q50" s="59">
        <f t="shared" si="8"/>
        <v>683</v>
      </c>
      <c r="R50" s="61">
        <v>23000</v>
      </c>
      <c r="S50" s="60">
        <f t="shared" si="9"/>
        <v>56810.000000000007</v>
      </c>
      <c r="T50" s="1">
        <f t="shared" si="10"/>
        <v>38801230.000000007</v>
      </c>
    </row>
    <row r="51" spans="1:20" ht="14.25" x14ac:dyDescent="0.2">
      <c r="A51" s="57">
        <v>10</v>
      </c>
      <c r="B51" s="103"/>
      <c r="C51" s="58" t="s">
        <v>63</v>
      </c>
      <c r="D51" s="59">
        <v>12</v>
      </c>
      <c r="E51" s="59">
        <v>5</v>
      </c>
      <c r="F51" s="59">
        <v>20</v>
      </c>
      <c r="G51" s="59">
        <v>25</v>
      </c>
      <c r="H51" s="59">
        <v>238</v>
      </c>
      <c r="I51" s="59">
        <v>686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f t="shared" si="7"/>
        <v>270</v>
      </c>
      <c r="Q51" s="59">
        <f t="shared" si="8"/>
        <v>716</v>
      </c>
      <c r="R51" s="59">
        <v>18000</v>
      </c>
      <c r="S51" s="60">
        <f t="shared" si="9"/>
        <v>44460</v>
      </c>
      <c r="T51" s="1">
        <f t="shared" si="10"/>
        <v>31833360</v>
      </c>
    </row>
    <row r="52" spans="1:20" ht="14.25" x14ac:dyDescent="0.2">
      <c r="A52" s="57">
        <v>11</v>
      </c>
      <c r="B52" s="103"/>
      <c r="C52" s="58" t="s">
        <v>72</v>
      </c>
      <c r="D52" s="61">
        <v>285</v>
      </c>
      <c r="E52" s="61">
        <v>1140</v>
      </c>
      <c r="F52" s="61">
        <v>27</v>
      </c>
      <c r="G52" s="61">
        <v>208</v>
      </c>
      <c r="H52" s="61">
        <v>10</v>
      </c>
      <c r="I52" s="61">
        <v>144.5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59">
        <f t="shared" si="7"/>
        <v>322</v>
      </c>
      <c r="Q52" s="59">
        <f t="shared" si="8"/>
        <v>1492.5</v>
      </c>
      <c r="R52" s="61">
        <v>28000</v>
      </c>
      <c r="S52" s="60">
        <f t="shared" si="9"/>
        <v>69160</v>
      </c>
      <c r="T52" s="1">
        <f t="shared" si="10"/>
        <v>103221300</v>
      </c>
    </row>
    <row r="53" spans="1:20" ht="14.25" x14ac:dyDescent="0.2">
      <c r="A53" s="57">
        <v>12</v>
      </c>
      <c r="B53" s="103"/>
      <c r="C53" s="58" t="s">
        <v>64</v>
      </c>
      <c r="D53" s="61">
        <v>204</v>
      </c>
      <c r="E53" s="61">
        <v>395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59">
        <f t="shared" si="7"/>
        <v>204</v>
      </c>
      <c r="Q53" s="59">
        <f t="shared" si="8"/>
        <v>395</v>
      </c>
      <c r="R53" s="61">
        <v>18000</v>
      </c>
      <c r="S53" s="60">
        <f t="shared" si="9"/>
        <v>44460</v>
      </c>
      <c r="T53" s="1">
        <f t="shared" si="10"/>
        <v>17561700</v>
      </c>
    </row>
    <row r="54" spans="1:20" ht="14.25" x14ac:dyDescent="0.2">
      <c r="A54" s="57">
        <v>13</v>
      </c>
      <c r="B54" s="103"/>
      <c r="C54" s="58" t="s">
        <v>148</v>
      </c>
      <c r="D54" s="61">
        <v>93</v>
      </c>
      <c r="E54" s="61">
        <v>85</v>
      </c>
      <c r="F54" s="61">
        <v>145</v>
      </c>
      <c r="G54" s="61">
        <v>261</v>
      </c>
      <c r="H54" s="61">
        <v>8</v>
      </c>
      <c r="I54" s="61">
        <v>21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59">
        <f t="shared" si="7"/>
        <v>246</v>
      </c>
      <c r="Q54" s="59">
        <f t="shared" si="8"/>
        <v>367</v>
      </c>
      <c r="R54" s="61">
        <v>42000</v>
      </c>
      <c r="S54" s="60">
        <f t="shared" si="9"/>
        <v>103740.00000000001</v>
      </c>
      <c r="T54" s="1">
        <f t="shared" si="10"/>
        <v>38072580.000000007</v>
      </c>
    </row>
    <row r="55" spans="1:20" ht="14.25" x14ac:dyDescent="0.2">
      <c r="A55" s="57">
        <v>14</v>
      </c>
      <c r="B55" s="103"/>
      <c r="C55" s="58" t="s">
        <v>73</v>
      </c>
      <c r="D55" s="59">
        <v>30</v>
      </c>
      <c r="E55" s="59">
        <v>15</v>
      </c>
      <c r="F55" s="59">
        <v>485</v>
      </c>
      <c r="G55" s="59">
        <v>485</v>
      </c>
      <c r="H55" s="59">
        <v>165</v>
      </c>
      <c r="I55" s="59">
        <v>357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f t="shared" si="7"/>
        <v>680</v>
      </c>
      <c r="Q55" s="59">
        <f t="shared" si="8"/>
        <v>857</v>
      </c>
      <c r="R55" s="59">
        <v>16000</v>
      </c>
      <c r="S55" s="60">
        <f t="shared" si="9"/>
        <v>39520</v>
      </c>
      <c r="T55" s="1">
        <f t="shared" si="10"/>
        <v>33868640</v>
      </c>
    </row>
    <row r="56" spans="1:20" ht="14.25" x14ac:dyDescent="0.2">
      <c r="A56" s="57">
        <v>15</v>
      </c>
      <c r="B56" s="103"/>
      <c r="C56" s="58" t="s">
        <v>78</v>
      </c>
      <c r="D56" s="61">
        <v>30</v>
      </c>
      <c r="E56" s="61">
        <v>60</v>
      </c>
      <c r="F56" s="61">
        <v>50</v>
      </c>
      <c r="G56" s="61">
        <v>125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f t="shared" si="7"/>
        <v>80</v>
      </c>
      <c r="Q56" s="59">
        <f t="shared" si="8"/>
        <v>185</v>
      </c>
      <c r="R56" s="61">
        <v>45000</v>
      </c>
      <c r="S56" s="60">
        <f t="shared" si="9"/>
        <v>111150.00000000001</v>
      </c>
      <c r="T56" s="1">
        <f t="shared" si="10"/>
        <v>20562750.000000004</v>
      </c>
    </row>
    <row r="57" spans="1:20" ht="14.25" x14ac:dyDescent="0.2">
      <c r="A57" s="57">
        <v>16</v>
      </c>
      <c r="B57" s="103"/>
      <c r="C57" s="58" t="s">
        <v>65</v>
      </c>
      <c r="D57" s="61">
        <v>38</v>
      </c>
      <c r="E57" s="61">
        <v>68</v>
      </c>
      <c r="F57" s="61">
        <v>0</v>
      </c>
      <c r="G57" s="61">
        <v>0</v>
      </c>
      <c r="H57" s="61">
        <v>1</v>
      </c>
      <c r="I57" s="61">
        <v>40</v>
      </c>
      <c r="J57" s="61">
        <v>10</v>
      </c>
      <c r="K57" s="61">
        <v>46.8</v>
      </c>
      <c r="L57" s="61">
        <v>0</v>
      </c>
      <c r="M57" s="61">
        <v>0</v>
      </c>
      <c r="N57" s="61">
        <v>0</v>
      </c>
      <c r="O57" s="61">
        <v>0</v>
      </c>
      <c r="P57" s="59">
        <f>SUM(D57,F57,H57,J57,L57,N57)</f>
        <v>49</v>
      </c>
      <c r="Q57" s="59">
        <f t="shared" si="8"/>
        <v>108</v>
      </c>
      <c r="R57" s="61">
        <v>42000</v>
      </c>
      <c r="S57" s="60">
        <f t="shared" si="9"/>
        <v>103740.00000000001</v>
      </c>
      <c r="T57" s="1">
        <f t="shared" si="10"/>
        <v>11203920.000000002</v>
      </c>
    </row>
    <row r="58" spans="1:20" ht="15" customHeight="1" x14ac:dyDescent="0.2">
      <c r="A58" s="57">
        <v>17</v>
      </c>
      <c r="B58" s="103"/>
      <c r="C58" s="58" t="s">
        <v>66</v>
      </c>
      <c r="D58" s="61">
        <v>44</v>
      </c>
      <c r="E58" s="61">
        <v>81</v>
      </c>
      <c r="F58" s="61">
        <v>62</v>
      </c>
      <c r="G58" s="61">
        <v>186</v>
      </c>
      <c r="H58" s="61">
        <v>46</v>
      </c>
      <c r="I58" s="61">
        <v>210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59">
        <f t="shared" ref="P58:P63" si="11">SUM(D58,F58,H58,J58,L58,N58)</f>
        <v>152</v>
      </c>
      <c r="Q58" s="59">
        <f t="shared" si="8"/>
        <v>477</v>
      </c>
      <c r="R58" s="61">
        <v>15000</v>
      </c>
      <c r="S58" s="60">
        <f t="shared" si="9"/>
        <v>37050</v>
      </c>
      <c r="T58" s="1">
        <f t="shared" si="10"/>
        <v>17672850</v>
      </c>
    </row>
    <row r="59" spans="1:20" ht="14.25" x14ac:dyDescent="0.2">
      <c r="A59" s="57">
        <v>18</v>
      </c>
      <c r="B59" s="103"/>
      <c r="C59" s="58" t="s">
        <v>67</v>
      </c>
      <c r="D59" s="59">
        <v>260</v>
      </c>
      <c r="E59" s="59">
        <v>300</v>
      </c>
      <c r="F59" s="59">
        <v>100</v>
      </c>
      <c r="G59" s="59">
        <v>180</v>
      </c>
      <c r="H59" s="59">
        <v>28</v>
      </c>
      <c r="I59" s="59">
        <v>151.80000000000001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f t="shared" si="11"/>
        <v>388</v>
      </c>
      <c r="Q59" s="59">
        <f t="shared" si="8"/>
        <v>631.79999999999995</v>
      </c>
      <c r="R59" s="59">
        <v>12000</v>
      </c>
      <c r="S59" s="60">
        <f t="shared" si="9"/>
        <v>29640.000000000004</v>
      </c>
      <c r="T59" s="1">
        <f t="shared" si="10"/>
        <v>18726552</v>
      </c>
    </row>
    <row r="60" spans="1:20" ht="14.25" x14ac:dyDescent="0.2">
      <c r="A60" s="57">
        <v>19</v>
      </c>
      <c r="B60" s="103"/>
      <c r="C60" s="58" t="s">
        <v>74</v>
      </c>
      <c r="D60" s="61">
        <v>64</v>
      </c>
      <c r="E60" s="61">
        <v>117.4</v>
      </c>
      <c r="F60" s="61">
        <v>193</v>
      </c>
      <c r="G60" s="61">
        <v>352.2</v>
      </c>
      <c r="H60" s="61">
        <v>172</v>
      </c>
      <c r="I60" s="61">
        <v>313.10000000000002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59">
        <f t="shared" si="11"/>
        <v>429</v>
      </c>
      <c r="Q60" s="59">
        <f t="shared" si="8"/>
        <v>782.7</v>
      </c>
      <c r="R60" s="61">
        <v>55800</v>
      </c>
      <c r="S60" s="60">
        <f t="shared" si="9"/>
        <v>137826</v>
      </c>
      <c r="T60" s="1">
        <f t="shared" si="10"/>
        <v>107876410.2</v>
      </c>
    </row>
    <row r="61" spans="1:20" ht="14.25" x14ac:dyDescent="0.2">
      <c r="A61" s="57">
        <v>20</v>
      </c>
      <c r="B61" s="103"/>
      <c r="C61" s="58" t="s">
        <v>77</v>
      </c>
      <c r="D61" s="61">
        <v>251</v>
      </c>
      <c r="E61" s="61">
        <v>251</v>
      </c>
      <c r="F61" s="61">
        <v>350</v>
      </c>
      <c r="G61" s="61">
        <v>350</v>
      </c>
      <c r="H61" s="61">
        <v>620</v>
      </c>
      <c r="I61" s="61">
        <v>620</v>
      </c>
      <c r="J61" s="61">
        <v>0</v>
      </c>
      <c r="K61" s="61">
        <v>0</v>
      </c>
      <c r="L61" s="61">
        <v>0</v>
      </c>
      <c r="M61" s="61">
        <v>0</v>
      </c>
      <c r="N61" s="61">
        <v>1</v>
      </c>
      <c r="O61" s="61">
        <v>300</v>
      </c>
      <c r="P61" s="59">
        <f t="shared" si="11"/>
        <v>1222</v>
      </c>
      <c r="Q61" s="59">
        <f t="shared" si="8"/>
        <v>1221</v>
      </c>
      <c r="R61" s="59">
        <v>20000</v>
      </c>
      <c r="S61" s="60">
        <f t="shared" si="9"/>
        <v>49400.000000000007</v>
      </c>
      <c r="T61" s="1">
        <f t="shared" si="10"/>
        <v>60317400.000000007</v>
      </c>
    </row>
    <row r="62" spans="1:20" ht="14.25" x14ac:dyDescent="0.2">
      <c r="A62" s="57">
        <v>21</v>
      </c>
      <c r="B62" s="103"/>
      <c r="C62" s="58" t="s">
        <v>68</v>
      </c>
      <c r="D62" s="61">
        <v>86</v>
      </c>
      <c r="E62" s="61">
        <v>170</v>
      </c>
      <c r="F62" s="61">
        <v>200</v>
      </c>
      <c r="G62" s="61">
        <v>401</v>
      </c>
      <c r="H62" s="61">
        <v>286</v>
      </c>
      <c r="I62" s="61">
        <v>571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59">
        <f t="shared" si="11"/>
        <v>572</v>
      </c>
      <c r="Q62" s="59">
        <f t="shared" si="8"/>
        <v>1142</v>
      </c>
      <c r="R62" s="59">
        <v>15000</v>
      </c>
      <c r="S62" s="60">
        <f t="shared" si="9"/>
        <v>37050</v>
      </c>
      <c r="T62" s="1">
        <f t="shared" si="10"/>
        <v>42311100</v>
      </c>
    </row>
    <row r="63" spans="1:20" ht="14.25" x14ac:dyDescent="0.2">
      <c r="A63" s="57">
        <v>22</v>
      </c>
      <c r="B63" s="103"/>
      <c r="C63" s="58" t="s">
        <v>75</v>
      </c>
      <c r="D63" s="61">
        <v>405</v>
      </c>
      <c r="E63" s="61">
        <v>377.8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59">
        <f t="shared" si="11"/>
        <v>405</v>
      </c>
      <c r="Q63" s="59">
        <f t="shared" si="8"/>
        <v>377.8</v>
      </c>
      <c r="R63" s="61">
        <v>14500</v>
      </c>
      <c r="S63" s="60">
        <f t="shared" si="9"/>
        <v>35815</v>
      </c>
      <c r="T63" s="1">
        <f t="shared" si="10"/>
        <v>13530907</v>
      </c>
    </row>
    <row r="64" spans="1:20" ht="12.75" customHeight="1" x14ac:dyDescent="0.2">
      <c r="A64" s="97" t="s">
        <v>42</v>
      </c>
      <c r="B64" s="97"/>
      <c r="C64" s="97"/>
      <c r="D64" s="48">
        <f t="shared" ref="D64:Q64" si="12">SUM(D42:D63)</f>
        <v>2299</v>
      </c>
      <c r="E64" s="48">
        <f t="shared" si="12"/>
        <v>3635.9</v>
      </c>
      <c r="F64" s="48">
        <f t="shared" si="12"/>
        <v>3825</v>
      </c>
      <c r="G64" s="48">
        <f t="shared" si="12"/>
        <v>6285.78</v>
      </c>
      <c r="H64" s="48">
        <f t="shared" si="12"/>
        <v>2429</v>
      </c>
      <c r="I64" s="48">
        <f t="shared" si="12"/>
        <v>5171.3999999999996</v>
      </c>
      <c r="J64" s="48">
        <f t="shared" si="12"/>
        <v>10</v>
      </c>
      <c r="K64" s="48">
        <f t="shared" si="12"/>
        <v>46.8</v>
      </c>
      <c r="L64" s="48">
        <f t="shared" si="12"/>
        <v>0</v>
      </c>
      <c r="M64" s="48">
        <f t="shared" si="12"/>
        <v>0</v>
      </c>
      <c r="N64" s="48">
        <f t="shared" si="12"/>
        <v>1</v>
      </c>
      <c r="O64" s="48">
        <f t="shared" si="12"/>
        <v>300</v>
      </c>
      <c r="P64" s="48">
        <f>SUM(D64,F64,H64,J64,L64,N64)</f>
        <v>8564</v>
      </c>
      <c r="Q64" s="48">
        <f t="shared" si="12"/>
        <v>15093.08</v>
      </c>
      <c r="R64" s="48"/>
      <c r="S64" s="49">
        <v>49734</v>
      </c>
      <c r="T64" s="1">
        <f>SUM(T42:T63)</f>
        <v>750642534.20000005</v>
      </c>
    </row>
    <row r="65" spans="1:20" x14ac:dyDescent="0.2">
      <c r="A65" s="7"/>
      <c r="B65" s="7"/>
      <c r="C65" s="18" t="s">
        <v>108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9"/>
      <c r="T65" s="22">
        <f>T64/Q64</f>
        <v>49734.218211259737</v>
      </c>
    </row>
    <row r="66" spans="1:20" x14ac:dyDescent="0.2">
      <c r="A66" s="7"/>
      <c r="B66" s="7"/>
      <c r="C66" s="2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9"/>
    </row>
    <row r="67" spans="1:20" x14ac:dyDescent="0.2">
      <c r="A67" s="7"/>
      <c r="B67" s="7"/>
      <c r="C67" s="2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" t="s">
        <v>144</v>
      </c>
      <c r="S67" s="9"/>
    </row>
    <row r="68" spans="1:20" ht="14.25" x14ac:dyDescent="0.2">
      <c r="A68" s="3" t="s">
        <v>109</v>
      </c>
    </row>
    <row r="70" spans="1:20" x14ac:dyDescent="0.2">
      <c r="A70" s="14" t="s">
        <v>104</v>
      </c>
      <c r="B70" s="14"/>
      <c r="C70" s="1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20" ht="15" x14ac:dyDescent="0.25">
      <c r="A71" s="15"/>
      <c r="B71" s="16"/>
      <c r="C71" s="2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 t="s">
        <v>113</v>
      </c>
      <c r="Q71" s="16"/>
      <c r="R71" s="16"/>
      <c r="S71" s="17"/>
    </row>
    <row r="72" spans="1:20" ht="14.25" customHeight="1" x14ac:dyDescent="0.2">
      <c r="A72" s="96" t="s">
        <v>57</v>
      </c>
      <c r="B72" s="96" t="s">
        <v>2</v>
      </c>
      <c r="C72" s="98" t="s">
        <v>3</v>
      </c>
      <c r="D72" s="95" t="s">
        <v>114</v>
      </c>
      <c r="E72" s="95"/>
      <c r="F72" s="95"/>
      <c r="G72" s="95"/>
      <c r="H72" s="95"/>
      <c r="I72" s="95"/>
      <c r="J72" s="95" t="s">
        <v>115</v>
      </c>
      <c r="K72" s="95"/>
      <c r="L72" s="95"/>
      <c r="M72" s="95"/>
      <c r="N72" s="95"/>
      <c r="O72" s="95"/>
      <c r="P72" s="96" t="s">
        <v>4</v>
      </c>
      <c r="Q72" s="96"/>
      <c r="R72" s="96" t="s">
        <v>87</v>
      </c>
      <c r="S72" s="96" t="s">
        <v>116</v>
      </c>
    </row>
    <row r="73" spans="1:20" ht="46.5" customHeight="1" x14ac:dyDescent="0.2">
      <c r="A73" s="97"/>
      <c r="B73" s="97"/>
      <c r="C73" s="99"/>
      <c r="D73" s="99" t="s">
        <v>97</v>
      </c>
      <c r="E73" s="102"/>
      <c r="F73" s="99" t="s">
        <v>117</v>
      </c>
      <c r="G73" s="102"/>
      <c r="H73" s="99" t="s">
        <v>118</v>
      </c>
      <c r="I73" s="102"/>
      <c r="J73" s="99" t="s">
        <v>97</v>
      </c>
      <c r="K73" s="102"/>
      <c r="L73" s="99" t="s">
        <v>117</v>
      </c>
      <c r="M73" s="102"/>
      <c r="N73" s="99" t="s">
        <v>101</v>
      </c>
      <c r="O73" s="102"/>
      <c r="P73" s="97"/>
      <c r="Q73" s="97"/>
      <c r="R73" s="97"/>
      <c r="S73" s="97"/>
    </row>
    <row r="74" spans="1:20" ht="28.5" x14ac:dyDescent="0.2">
      <c r="A74" s="97"/>
      <c r="B74" s="97"/>
      <c r="C74" s="99"/>
      <c r="D74" s="44" t="s">
        <v>7</v>
      </c>
      <c r="E74" s="44" t="s">
        <v>8</v>
      </c>
      <c r="F74" s="44" t="s">
        <v>7</v>
      </c>
      <c r="G74" s="45" t="s">
        <v>119</v>
      </c>
      <c r="H74" s="44" t="s">
        <v>7</v>
      </c>
      <c r="I74" s="44" t="s">
        <v>8</v>
      </c>
      <c r="J74" s="44" t="s">
        <v>7</v>
      </c>
      <c r="K74" s="44" t="s">
        <v>8</v>
      </c>
      <c r="L74" s="44" t="s">
        <v>7</v>
      </c>
      <c r="M74" s="44" t="s">
        <v>8</v>
      </c>
      <c r="N74" s="44" t="s">
        <v>7</v>
      </c>
      <c r="O74" s="44" t="s">
        <v>8</v>
      </c>
      <c r="P74" s="44" t="s">
        <v>7</v>
      </c>
      <c r="Q74" s="44" t="s">
        <v>8</v>
      </c>
      <c r="R74" s="44" t="s">
        <v>120</v>
      </c>
      <c r="S74" s="44" t="s">
        <v>121</v>
      </c>
    </row>
    <row r="75" spans="1:20" ht="14.25" x14ac:dyDescent="0.2">
      <c r="A75" s="57">
        <v>1</v>
      </c>
      <c r="B75" s="103" t="s">
        <v>43</v>
      </c>
      <c r="C75" s="58" t="s">
        <v>58</v>
      </c>
      <c r="D75" s="59">
        <v>23</v>
      </c>
      <c r="E75" s="59">
        <v>8.6999999999999993</v>
      </c>
      <c r="F75" s="59">
        <v>33</v>
      </c>
      <c r="G75" s="90">
        <v>22.25</v>
      </c>
      <c r="H75" s="59">
        <v>162</v>
      </c>
      <c r="I75" s="59">
        <v>336.07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f t="shared" ref="P75:Q90" si="13">D75+F75+H75+J75+L75+N75</f>
        <v>218</v>
      </c>
      <c r="Q75" s="59">
        <f t="shared" si="13"/>
        <v>367.02</v>
      </c>
      <c r="R75" s="59">
        <v>35000</v>
      </c>
      <c r="S75" s="60">
        <f t="shared" ref="S75:S96" si="14">R75*2.47</f>
        <v>86450</v>
      </c>
      <c r="T75" s="1">
        <f t="shared" ref="T75:T96" si="15">S75*Q75</f>
        <v>31728879</v>
      </c>
    </row>
    <row r="76" spans="1:20" ht="14.25" x14ac:dyDescent="0.2">
      <c r="A76" s="57">
        <v>2</v>
      </c>
      <c r="B76" s="103"/>
      <c r="C76" s="58" t="s">
        <v>59</v>
      </c>
      <c r="D76" s="61">
        <v>234</v>
      </c>
      <c r="E76" s="61">
        <v>260</v>
      </c>
      <c r="F76" s="61">
        <v>350</v>
      </c>
      <c r="G76" s="90">
        <v>480</v>
      </c>
      <c r="H76" s="61">
        <v>150</v>
      </c>
      <c r="I76" s="61">
        <v>444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59">
        <f t="shared" si="13"/>
        <v>734</v>
      </c>
      <c r="Q76" s="59">
        <f t="shared" si="13"/>
        <v>1184</v>
      </c>
      <c r="R76" s="61">
        <v>15000</v>
      </c>
      <c r="S76" s="60">
        <f t="shared" si="14"/>
        <v>37050</v>
      </c>
      <c r="T76" s="1">
        <f t="shared" si="15"/>
        <v>43867200</v>
      </c>
    </row>
    <row r="77" spans="1:20" ht="14.25" x14ac:dyDescent="0.2">
      <c r="A77" s="57">
        <v>3</v>
      </c>
      <c r="B77" s="103"/>
      <c r="C77" s="58" t="s">
        <v>69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59">
        <f t="shared" si="13"/>
        <v>0</v>
      </c>
      <c r="Q77" s="59">
        <f t="shared" si="13"/>
        <v>0</v>
      </c>
      <c r="R77" s="61">
        <v>0</v>
      </c>
      <c r="S77" s="60">
        <f t="shared" si="14"/>
        <v>0</v>
      </c>
      <c r="T77" s="1">
        <f t="shared" si="15"/>
        <v>0</v>
      </c>
    </row>
    <row r="78" spans="1:20" ht="14.25" x14ac:dyDescent="0.2">
      <c r="A78" s="57">
        <v>4</v>
      </c>
      <c r="B78" s="103"/>
      <c r="C78" s="58" t="s">
        <v>60</v>
      </c>
      <c r="D78" s="61">
        <v>70</v>
      </c>
      <c r="E78" s="61">
        <v>65</v>
      </c>
      <c r="F78" s="61">
        <v>87</v>
      </c>
      <c r="G78" s="61">
        <v>100</v>
      </c>
      <c r="H78" s="61">
        <v>23</v>
      </c>
      <c r="I78" s="61">
        <v>55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59">
        <f t="shared" si="13"/>
        <v>180</v>
      </c>
      <c r="Q78" s="59">
        <f t="shared" si="13"/>
        <v>220</v>
      </c>
      <c r="R78" s="59">
        <v>6500</v>
      </c>
      <c r="S78" s="60">
        <f t="shared" si="14"/>
        <v>16055.000000000002</v>
      </c>
      <c r="T78" s="1">
        <f t="shared" si="15"/>
        <v>3532100.0000000005</v>
      </c>
    </row>
    <row r="79" spans="1:20" ht="14.25" x14ac:dyDescent="0.2">
      <c r="A79" s="57">
        <v>5</v>
      </c>
      <c r="B79" s="103"/>
      <c r="C79" s="58" t="s">
        <v>61</v>
      </c>
      <c r="D79" s="61">
        <v>99</v>
      </c>
      <c r="E79" s="61">
        <v>49</v>
      </c>
      <c r="F79" s="61">
        <v>217</v>
      </c>
      <c r="G79" s="61">
        <v>608.4</v>
      </c>
      <c r="H79" s="61">
        <v>32</v>
      </c>
      <c r="I79" s="59">
        <v>185.6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f t="shared" si="13"/>
        <v>348</v>
      </c>
      <c r="Q79" s="59">
        <f t="shared" si="13"/>
        <v>843</v>
      </c>
      <c r="R79" s="61">
        <v>23000</v>
      </c>
      <c r="S79" s="60">
        <f t="shared" si="14"/>
        <v>56810.000000000007</v>
      </c>
      <c r="T79" s="1">
        <f t="shared" si="15"/>
        <v>47890830.000000007</v>
      </c>
    </row>
    <row r="80" spans="1:20" ht="14.25" x14ac:dyDescent="0.2">
      <c r="A80" s="57">
        <v>6</v>
      </c>
      <c r="B80" s="103"/>
      <c r="C80" s="58" t="s">
        <v>62</v>
      </c>
      <c r="D80" s="61">
        <v>21</v>
      </c>
      <c r="E80" s="61">
        <v>20</v>
      </c>
      <c r="F80" s="61">
        <v>61</v>
      </c>
      <c r="G80" s="61">
        <v>152</v>
      </c>
      <c r="H80" s="61">
        <v>18</v>
      </c>
      <c r="I80" s="61">
        <v>98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59">
        <f t="shared" si="13"/>
        <v>100</v>
      </c>
      <c r="Q80" s="59">
        <f t="shared" si="13"/>
        <v>270</v>
      </c>
      <c r="R80" s="59">
        <v>11300</v>
      </c>
      <c r="S80" s="60">
        <f t="shared" si="14"/>
        <v>27911.000000000004</v>
      </c>
      <c r="T80" s="1">
        <f t="shared" si="15"/>
        <v>7535970.0000000009</v>
      </c>
    </row>
    <row r="81" spans="1:20" ht="14.25" x14ac:dyDescent="0.2">
      <c r="A81" s="57">
        <v>7</v>
      </c>
      <c r="B81" s="103"/>
      <c r="C81" s="58" t="s">
        <v>76</v>
      </c>
      <c r="D81" s="61">
        <v>0</v>
      </c>
      <c r="E81" s="61">
        <v>0</v>
      </c>
      <c r="F81" s="61">
        <v>775</v>
      </c>
      <c r="G81" s="61">
        <v>1692.49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59">
        <f t="shared" si="13"/>
        <v>775</v>
      </c>
      <c r="Q81" s="59">
        <f t="shared" si="13"/>
        <v>1692.49</v>
      </c>
      <c r="R81" s="61">
        <v>10000</v>
      </c>
      <c r="S81" s="60">
        <f t="shared" si="14"/>
        <v>24700.000000000004</v>
      </c>
      <c r="T81" s="1">
        <f t="shared" si="15"/>
        <v>41804503.000000007</v>
      </c>
    </row>
    <row r="82" spans="1:20" ht="14.25" x14ac:dyDescent="0.2">
      <c r="A82" s="57">
        <v>8</v>
      </c>
      <c r="B82" s="103"/>
      <c r="C82" s="58" t="s">
        <v>70</v>
      </c>
      <c r="D82" s="61">
        <v>76</v>
      </c>
      <c r="E82" s="61">
        <v>99</v>
      </c>
      <c r="F82" s="61">
        <v>168</v>
      </c>
      <c r="G82" s="61">
        <v>391</v>
      </c>
      <c r="H82" s="61">
        <v>253</v>
      </c>
      <c r="I82" s="61">
        <v>517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59">
        <f t="shared" si="13"/>
        <v>497</v>
      </c>
      <c r="Q82" s="59">
        <f t="shared" si="13"/>
        <v>1007</v>
      </c>
      <c r="R82" s="59">
        <v>15000</v>
      </c>
      <c r="S82" s="60">
        <f t="shared" si="14"/>
        <v>37050</v>
      </c>
      <c r="T82" s="1">
        <f t="shared" si="15"/>
        <v>37309350</v>
      </c>
    </row>
    <row r="83" spans="1:20" ht="14.25" x14ac:dyDescent="0.2">
      <c r="A83" s="57">
        <v>9</v>
      </c>
      <c r="B83" s="103"/>
      <c r="C83" s="58" t="s">
        <v>71</v>
      </c>
      <c r="D83" s="61">
        <v>52</v>
      </c>
      <c r="E83" s="61">
        <v>56</v>
      </c>
      <c r="F83" s="61">
        <v>378</v>
      </c>
      <c r="G83" s="61">
        <v>399</v>
      </c>
      <c r="H83" s="61">
        <v>160</v>
      </c>
      <c r="I83" s="61">
        <v>262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59">
        <f t="shared" si="13"/>
        <v>590</v>
      </c>
      <c r="Q83" s="59">
        <f t="shared" si="13"/>
        <v>717</v>
      </c>
      <c r="R83" s="61">
        <v>25000</v>
      </c>
      <c r="S83" s="60">
        <f t="shared" si="14"/>
        <v>61750.000000000007</v>
      </c>
      <c r="T83" s="1">
        <f t="shared" si="15"/>
        <v>44274750.000000007</v>
      </c>
    </row>
    <row r="84" spans="1:20" ht="14.25" x14ac:dyDescent="0.2">
      <c r="A84" s="57">
        <v>10</v>
      </c>
      <c r="B84" s="103"/>
      <c r="C84" s="58" t="s">
        <v>63</v>
      </c>
      <c r="D84" s="59">
        <v>15</v>
      </c>
      <c r="E84" s="59">
        <v>5.8</v>
      </c>
      <c r="F84" s="59">
        <v>27</v>
      </c>
      <c r="G84" s="59">
        <v>28</v>
      </c>
      <c r="H84" s="59">
        <v>261</v>
      </c>
      <c r="I84" s="59">
        <v>767.7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f t="shared" si="13"/>
        <v>303</v>
      </c>
      <c r="Q84" s="59">
        <f t="shared" si="13"/>
        <v>801.5</v>
      </c>
      <c r="R84" s="59">
        <v>18800</v>
      </c>
      <c r="S84" s="60">
        <f t="shared" si="14"/>
        <v>46436.000000000007</v>
      </c>
      <c r="T84" s="1">
        <f t="shared" si="15"/>
        <v>37218454.000000007</v>
      </c>
    </row>
    <row r="85" spans="1:20" ht="14.25" x14ac:dyDescent="0.2">
      <c r="A85" s="57">
        <v>11</v>
      </c>
      <c r="B85" s="103"/>
      <c r="C85" s="58" t="s">
        <v>72</v>
      </c>
      <c r="D85" s="61">
        <v>285</v>
      </c>
      <c r="E85" s="61">
        <v>1140</v>
      </c>
      <c r="F85" s="61">
        <v>27</v>
      </c>
      <c r="G85" s="61">
        <v>208</v>
      </c>
      <c r="H85" s="61">
        <v>10</v>
      </c>
      <c r="I85" s="61">
        <v>144.5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59">
        <f t="shared" si="13"/>
        <v>322</v>
      </c>
      <c r="Q85" s="59">
        <f t="shared" si="13"/>
        <v>1492.5</v>
      </c>
      <c r="R85" s="61">
        <v>28500</v>
      </c>
      <c r="S85" s="60">
        <f t="shared" si="14"/>
        <v>70395</v>
      </c>
      <c r="T85" s="1">
        <f t="shared" si="15"/>
        <v>105064537.5</v>
      </c>
    </row>
    <row r="86" spans="1:20" ht="14.25" x14ac:dyDescent="0.2">
      <c r="A86" s="57">
        <v>12</v>
      </c>
      <c r="B86" s="103"/>
      <c r="C86" s="58" t="s">
        <v>64</v>
      </c>
      <c r="D86" s="61">
        <v>221</v>
      </c>
      <c r="E86" s="61">
        <v>450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59">
        <f t="shared" si="13"/>
        <v>221</v>
      </c>
      <c r="Q86" s="59">
        <f t="shared" si="13"/>
        <v>450</v>
      </c>
      <c r="R86" s="61">
        <v>20000</v>
      </c>
      <c r="S86" s="60">
        <f t="shared" si="14"/>
        <v>49400.000000000007</v>
      </c>
      <c r="T86" s="1">
        <f t="shared" si="15"/>
        <v>22230000.000000004</v>
      </c>
    </row>
    <row r="87" spans="1:20" ht="14.25" x14ac:dyDescent="0.2">
      <c r="A87" s="57">
        <v>13</v>
      </c>
      <c r="B87" s="103"/>
      <c r="C87" s="58" t="s">
        <v>148</v>
      </c>
      <c r="D87" s="61">
        <v>103</v>
      </c>
      <c r="E87" s="61">
        <v>94</v>
      </c>
      <c r="F87" s="61">
        <v>157</v>
      </c>
      <c r="G87" s="61">
        <v>273</v>
      </c>
      <c r="H87" s="61">
        <v>9</v>
      </c>
      <c r="I87" s="61">
        <v>24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59">
        <f t="shared" si="13"/>
        <v>269</v>
      </c>
      <c r="Q87" s="59">
        <f t="shared" si="13"/>
        <v>391</v>
      </c>
      <c r="R87" s="61">
        <v>44000</v>
      </c>
      <c r="S87" s="60">
        <f t="shared" si="14"/>
        <v>108680.00000000001</v>
      </c>
      <c r="T87" s="1">
        <f t="shared" si="15"/>
        <v>42493880.000000007</v>
      </c>
    </row>
    <row r="88" spans="1:20" ht="14.25" x14ac:dyDescent="0.2">
      <c r="A88" s="57">
        <v>14</v>
      </c>
      <c r="B88" s="103"/>
      <c r="C88" s="58" t="s">
        <v>73</v>
      </c>
      <c r="D88" s="59">
        <v>66</v>
      </c>
      <c r="E88" s="59">
        <v>33</v>
      </c>
      <c r="F88" s="59">
        <v>550</v>
      </c>
      <c r="G88" s="59">
        <v>550</v>
      </c>
      <c r="H88" s="59">
        <v>259</v>
      </c>
      <c r="I88" s="59">
        <v>539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f t="shared" si="13"/>
        <v>875</v>
      </c>
      <c r="Q88" s="59">
        <f t="shared" si="13"/>
        <v>1122</v>
      </c>
      <c r="R88" s="59">
        <v>17000</v>
      </c>
      <c r="S88" s="60">
        <f t="shared" si="14"/>
        <v>41990</v>
      </c>
      <c r="T88" s="1">
        <f t="shared" si="15"/>
        <v>47112780</v>
      </c>
    </row>
    <row r="89" spans="1:20" ht="14.25" x14ac:dyDescent="0.2">
      <c r="A89" s="57">
        <v>15</v>
      </c>
      <c r="B89" s="103"/>
      <c r="C89" s="58" t="s">
        <v>78</v>
      </c>
      <c r="D89" s="61">
        <v>40</v>
      </c>
      <c r="E89" s="61">
        <v>80</v>
      </c>
      <c r="F89" s="61">
        <v>52</v>
      </c>
      <c r="G89" s="61">
        <v>130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f t="shared" si="13"/>
        <v>92</v>
      </c>
      <c r="Q89" s="59">
        <f t="shared" si="13"/>
        <v>210</v>
      </c>
      <c r="R89" s="61">
        <v>50000</v>
      </c>
      <c r="S89" s="60">
        <f t="shared" si="14"/>
        <v>123500.00000000001</v>
      </c>
      <c r="T89" s="1">
        <f t="shared" si="15"/>
        <v>25935000.000000004</v>
      </c>
    </row>
    <row r="90" spans="1:20" ht="15" customHeight="1" x14ac:dyDescent="0.2">
      <c r="A90" s="57">
        <v>16</v>
      </c>
      <c r="B90" s="103"/>
      <c r="C90" s="58" t="s">
        <v>65</v>
      </c>
      <c r="D90" s="61">
        <v>38</v>
      </c>
      <c r="E90" s="61">
        <v>68.2</v>
      </c>
      <c r="F90" s="61">
        <v>0</v>
      </c>
      <c r="G90" s="61">
        <v>0</v>
      </c>
      <c r="H90" s="61">
        <v>1</v>
      </c>
      <c r="I90" s="61">
        <v>40</v>
      </c>
      <c r="J90" s="61">
        <v>22</v>
      </c>
      <c r="K90" s="61">
        <v>46.8</v>
      </c>
      <c r="L90" s="61">
        <v>0</v>
      </c>
      <c r="M90" s="61">
        <v>0</v>
      </c>
      <c r="N90" s="61">
        <v>0</v>
      </c>
      <c r="O90" s="61">
        <v>0</v>
      </c>
      <c r="P90" s="59">
        <f t="shared" si="13"/>
        <v>61</v>
      </c>
      <c r="Q90" s="59">
        <f t="shared" si="13"/>
        <v>155</v>
      </c>
      <c r="R90" s="61">
        <v>45000</v>
      </c>
      <c r="S90" s="60">
        <f t="shared" si="14"/>
        <v>111150.00000000001</v>
      </c>
      <c r="T90" s="1">
        <f t="shared" si="15"/>
        <v>17228250.000000004</v>
      </c>
    </row>
    <row r="91" spans="1:20" ht="14.25" x14ac:dyDescent="0.2">
      <c r="A91" s="57">
        <v>17</v>
      </c>
      <c r="B91" s="103"/>
      <c r="C91" s="58" t="s">
        <v>66</v>
      </c>
      <c r="D91" s="61">
        <v>47</v>
      </c>
      <c r="E91" s="61">
        <v>82</v>
      </c>
      <c r="F91" s="61">
        <v>65</v>
      </c>
      <c r="G91" s="61">
        <v>227.5</v>
      </c>
      <c r="H91" s="61">
        <v>51</v>
      </c>
      <c r="I91" s="61">
        <v>309.5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59">
        <f t="shared" ref="P91:Q96" si="16">D91+F91+H91+J91+L91+N91</f>
        <v>163</v>
      </c>
      <c r="Q91" s="59">
        <f t="shared" si="16"/>
        <v>619</v>
      </c>
      <c r="R91" s="61">
        <v>16000</v>
      </c>
      <c r="S91" s="60">
        <f t="shared" si="14"/>
        <v>39520</v>
      </c>
      <c r="T91" s="1">
        <f t="shared" si="15"/>
        <v>24462880</v>
      </c>
    </row>
    <row r="92" spans="1:20" ht="14.25" x14ac:dyDescent="0.2">
      <c r="A92" s="57">
        <v>18</v>
      </c>
      <c r="B92" s="103"/>
      <c r="C92" s="58" t="s">
        <v>67</v>
      </c>
      <c r="D92" s="59">
        <v>290</v>
      </c>
      <c r="E92" s="59">
        <v>350</v>
      </c>
      <c r="F92" s="59">
        <v>80</v>
      </c>
      <c r="G92" s="59">
        <v>200</v>
      </c>
      <c r="H92" s="59">
        <v>32</v>
      </c>
      <c r="I92" s="59">
        <v>220.5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f t="shared" si="16"/>
        <v>402</v>
      </c>
      <c r="Q92" s="59">
        <f t="shared" si="16"/>
        <v>770.5</v>
      </c>
      <c r="R92" s="59">
        <v>15000</v>
      </c>
      <c r="S92" s="60">
        <f t="shared" si="14"/>
        <v>37050</v>
      </c>
      <c r="T92" s="1">
        <f t="shared" si="15"/>
        <v>28547025</v>
      </c>
    </row>
    <row r="93" spans="1:20" ht="14.25" x14ac:dyDescent="0.2">
      <c r="A93" s="57">
        <v>19</v>
      </c>
      <c r="B93" s="103"/>
      <c r="C93" s="58" t="s">
        <v>74</v>
      </c>
      <c r="D93" s="61">
        <v>72</v>
      </c>
      <c r="E93" s="61">
        <v>114</v>
      </c>
      <c r="F93" s="61">
        <v>218</v>
      </c>
      <c r="G93" s="61">
        <v>342</v>
      </c>
      <c r="H93" s="61">
        <v>195</v>
      </c>
      <c r="I93" s="61">
        <v>304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59">
        <f t="shared" si="16"/>
        <v>485</v>
      </c>
      <c r="Q93" s="59">
        <f t="shared" si="16"/>
        <v>760</v>
      </c>
      <c r="R93" s="61">
        <v>19300</v>
      </c>
      <c r="S93" s="60">
        <f t="shared" si="14"/>
        <v>47671.000000000007</v>
      </c>
      <c r="T93" s="1">
        <f t="shared" si="15"/>
        <v>36229960.000000007</v>
      </c>
    </row>
    <row r="94" spans="1:20" ht="14.25" x14ac:dyDescent="0.2">
      <c r="A94" s="57">
        <v>20</v>
      </c>
      <c r="B94" s="103"/>
      <c r="C94" s="58" t="s">
        <v>77</v>
      </c>
      <c r="D94" s="61">
        <v>270</v>
      </c>
      <c r="E94" s="61">
        <v>270</v>
      </c>
      <c r="F94" s="61">
        <v>380</v>
      </c>
      <c r="G94" s="61">
        <v>380</v>
      </c>
      <c r="H94" s="61">
        <v>671</v>
      </c>
      <c r="I94" s="61">
        <v>671</v>
      </c>
      <c r="J94" s="61">
        <v>0</v>
      </c>
      <c r="K94" s="61">
        <v>0</v>
      </c>
      <c r="L94" s="61">
        <v>0</v>
      </c>
      <c r="M94" s="61">
        <v>0</v>
      </c>
      <c r="N94" s="61">
        <v>1</v>
      </c>
      <c r="O94" s="61">
        <v>300</v>
      </c>
      <c r="P94" s="59">
        <f t="shared" si="16"/>
        <v>1322</v>
      </c>
      <c r="Q94" s="59">
        <f t="shared" si="16"/>
        <v>1621</v>
      </c>
      <c r="R94" s="59">
        <v>20000</v>
      </c>
      <c r="S94" s="60">
        <f t="shared" si="14"/>
        <v>49400.000000000007</v>
      </c>
      <c r="T94" s="1">
        <f t="shared" si="15"/>
        <v>80077400.000000015</v>
      </c>
    </row>
    <row r="95" spans="1:20" ht="14.25" x14ac:dyDescent="0.2">
      <c r="A95" s="57">
        <v>21</v>
      </c>
      <c r="B95" s="103"/>
      <c r="C95" s="58" t="s">
        <v>68</v>
      </c>
      <c r="D95" s="61">
        <v>79</v>
      </c>
      <c r="E95" s="61">
        <v>152</v>
      </c>
      <c r="F95" s="61">
        <v>183</v>
      </c>
      <c r="G95" s="61">
        <v>355</v>
      </c>
      <c r="H95" s="61">
        <v>262</v>
      </c>
      <c r="I95" s="61">
        <v>506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59">
        <f t="shared" si="16"/>
        <v>524</v>
      </c>
      <c r="Q95" s="59">
        <f t="shared" si="16"/>
        <v>1013</v>
      </c>
      <c r="R95" s="59">
        <v>15000</v>
      </c>
      <c r="S95" s="60">
        <f t="shared" si="14"/>
        <v>37050</v>
      </c>
      <c r="T95" s="1">
        <f t="shared" si="15"/>
        <v>37531650</v>
      </c>
    </row>
    <row r="96" spans="1:20" ht="14.25" x14ac:dyDescent="0.2">
      <c r="A96" s="57">
        <v>22</v>
      </c>
      <c r="B96" s="103"/>
      <c r="C96" s="58" t="s">
        <v>75</v>
      </c>
      <c r="D96" s="61">
        <v>395</v>
      </c>
      <c r="E96" s="61">
        <v>370.6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59">
        <f t="shared" si="16"/>
        <v>395</v>
      </c>
      <c r="Q96" s="59">
        <f t="shared" si="16"/>
        <v>370.6</v>
      </c>
      <c r="R96" s="61">
        <v>15000</v>
      </c>
      <c r="S96" s="60">
        <f t="shared" si="14"/>
        <v>37050</v>
      </c>
      <c r="T96" s="1">
        <f t="shared" si="15"/>
        <v>13730730</v>
      </c>
    </row>
    <row r="97" spans="1:20" ht="12.75" customHeight="1" x14ac:dyDescent="0.2">
      <c r="A97" s="97" t="s">
        <v>42</v>
      </c>
      <c r="B97" s="97"/>
      <c r="C97" s="97"/>
      <c r="D97" s="48">
        <f t="shared" ref="D97:Q97" si="17">SUM(D75:D96)</f>
        <v>2496</v>
      </c>
      <c r="E97" s="48">
        <f t="shared" si="17"/>
        <v>3767.2999999999997</v>
      </c>
      <c r="F97" s="48">
        <f t="shared" si="17"/>
        <v>3808</v>
      </c>
      <c r="G97" s="48">
        <f t="shared" si="17"/>
        <v>6538.64</v>
      </c>
      <c r="H97" s="48">
        <f t="shared" si="17"/>
        <v>2549</v>
      </c>
      <c r="I97" s="48">
        <f t="shared" si="17"/>
        <v>5423.87</v>
      </c>
      <c r="J97" s="48">
        <f t="shared" si="17"/>
        <v>22</v>
      </c>
      <c r="K97" s="48">
        <f t="shared" si="17"/>
        <v>46.8</v>
      </c>
      <c r="L97" s="48">
        <f t="shared" si="17"/>
        <v>0</v>
      </c>
      <c r="M97" s="48">
        <f t="shared" si="17"/>
        <v>0</v>
      </c>
      <c r="N97" s="48">
        <f t="shared" si="17"/>
        <v>1</v>
      </c>
      <c r="O97" s="48">
        <f t="shared" si="17"/>
        <v>300</v>
      </c>
      <c r="P97" s="48">
        <f t="shared" si="17"/>
        <v>8876</v>
      </c>
      <c r="Q97" s="48">
        <f t="shared" si="17"/>
        <v>16076.61</v>
      </c>
      <c r="R97" s="48"/>
      <c r="S97" s="49">
        <v>48257</v>
      </c>
      <c r="T97" s="1">
        <f>SUM(T75:T96)</f>
        <v>775806128.5</v>
      </c>
    </row>
    <row r="98" spans="1:20" x14ac:dyDescent="0.2">
      <c r="C98" s="18" t="s">
        <v>108</v>
      </c>
      <c r="T98" s="22">
        <f>T97/Q97</f>
        <v>48256.823329047606</v>
      </c>
    </row>
    <row r="100" spans="1:20" x14ac:dyDescent="0.2">
      <c r="R100" s="2" t="s">
        <v>145</v>
      </c>
    </row>
    <row r="101" spans="1:20" ht="14.25" x14ac:dyDescent="0.2">
      <c r="A101" s="3" t="s">
        <v>109</v>
      </c>
    </row>
    <row r="103" spans="1:20" x14ac:dyDescent="0.2">
      <c r="A103" s="14" t="s">
        <v>105</v>
      </c>
      <c r="B103" s="14"/>
      <c r="C103" s="19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20" ht="15" x14ac:dyDescent="0.25">
      <c r="A104" s="15"/>
      <c r="B104" s="16"/>
      <c r="C104" s="20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 t="s">
        <v>113</v>
      </c>
      <c r="Q104" s="16"/>
      <c r="R104" s="16"/>
      <c r="S104" s="17"/>
    </row>
    <row r="105" spans="1:20" ht="14.25" customHeight="1" x14ac:dyDescent="0.2">
      <c r="A105" s="96" t="s">
        <v>57</v>
      </c>
      <c r="B105" s="96" t="s">
        <v>2</v>
      </c>
      <c r="C105" s="98" t="s">
        <v>3</v>
      </c>
      <c r="D105" s="95" t="s">
        <v>114</v>
      </c>
      <c r="E105" s="95"/>
      <c r="F105" s="95"/>
      <c r="G105" s="95"/>
      <c r="H105" s="95"/>
      <c r="I105" s="95"/>
      <c r="J105" s="95" t="s">
        <v>115</v>
      </c>
      <c r="K105" s="95"/>
      <c r="L105" s="95"/>
      <c r="M105" s="95"/>
      <c r="N105" s="95"/>
      <c r="O105" s="95"/>
      <c r="P105" s="96" t="s">
        <v>4</v>
      </c>
      <c r="Q105" s="96"/>
      <c r="R105" s="96" t="s">
        <v>87</v>
      </c>
      <c r="S105" s="96" t="s">
        <v>116</v>
      </c>
    </row>
    <row r="106" spans="1:20" ht="27.75" customHeight="1" x14ac:dyDescent="0.2">
      <c r="A106" s="97"/>
      <c r="B106" s="97"/>
      <c r="C106" s="99"/>
      <c r="D106" s="99" t="s">
        <v>97</v>
      </c>
      <c r="E106" s="102"/>
      <c r="F106" s="99" t="s">
        <v>117</v>
      </c>
      <c r="G106" s="102"/>
      <c r="H106" s="99" t="s">
        <v>118</v>
      </c>
      <c r="I106" s="102"/>
      <c r="J106" s="99" t="s">
        <v>97</v>
      </c>
      <c r="K106" s="102"/>
      <c r="L106" s="99" t="s">
        <v>117</v>
      </c>
      <c r="M106" s="102"/>
      <c r="N106" s="99" t="s">
        <v>101</v>
      </c>
      <c r="O106" s="102"/>
      <c r="P106" s="97"/>
      <c r="Q106" s="97"/>
      <c r="R106" s="97"/>
      <c r="S106" s="97"/>
    </row>
    <row r="107" spans="1:20" ht="28.5" x14ac:dyDescent="0.2">
      <c r="A107" s="97"/>
      <c r="B107" s="97"/>
      <c r="C107" s="99"/>
      <c r="D107" s="44" t="s">
        <v>7</v>
      </c>
      <c r="E107" s="44" t="s">
        <v>8</v>
      </c>
      <c r="F107" s="44" t="s">
        <v>7</v>
      </c>
      <c r="G107" s="45" t="s">
        <v>119</v>
      </c>
      <c r="H107" s="44" t="s">
        <v>7</v>
      </c>
      <c r="I107" s="44" t="s">
        <v>8</v>
      </c>
      <c r="J107" s="44" t="s">
        <v>7</v>
      </c>
      <c r="K107" s="44" t="s">
        <v>8</v>
      </c>
      <c r="L107" s="44" t="s">
        <v>7</v>
      </c>
      <c r="M107" s="44" t="s">
        <v>8</v>
      </c>
      <c r="N107" s="44" t="s">
        <v>7</v>
      </c>
      <c r="O107" s="44" t="s">
        <v>8</v>
      </c>
      <c r="P107" s="44" t="s">
        <v>7</v>
      </c>
      <c r="Q107" s="44" t="s">
        <v>8</v>
      </c>
      <c r="R107" s="44" t="s">
        <v>120</v>
      </c>
      <c r="S107" s="44" t="s">
        <v>121</v>
      </c>
    </row>
    <row r="108" spans="1:20" ht="14.25" x14ac:dyDescent="0.2">
      <c r="A108" s="57">
        <v>1</v>
      </c>
      <c r="B108" s="103" t="s">
        <v>43</v>
      </c>
      <c r="C108" s="58" t="s">
        <v>58</v>
      </c>
      <c r="D108" s="59">
        <v>38</v>
      </c>
      <c r="E108" s="59">
        <v>11.2</v>
      </c>
      <c r="F108" s="59">
        <v>47</v>
      </c>
      <c r="G108" s="90">
        <v>35.799999999999997</v>
      </c>
      <c r="H108" s="59">
        <v>205</v>
      </c>
      <c r="I108" s="59">
        <v>335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f t="shared" ref="P108:Q123" si="18">D108+F108+H108+J108+L108+N108</f>
        <v>290</v>
      </c>
      <c r="Q108" s="59">
        <f t="shared" si="18"/>
        <v>382</v>
      </c>
      <c r="R108" s="59">
        <v>35000</v>
      </c>
      <c r="S108" s="60">
        <f t="shared" ref="S108:S129" si="19">R108*2.47</f>
        <v>86450</v>
      </c>
      <c r="T108" s="1">
        <f t="shared" ref="T108:T129" si="20">S108*Q108</f>
        <v>33023900</v>
      </c>
    </row>
    <row r="109" spans="1:20" ht="14.25" x14ac:dyDescent="0.2">
      <c r="A109" s="57">
        <v>2</v>
      </c>
      <c r="B109" s="103"/>
      <c r="C109" s="58" t="s">
        <v>59</v>
      </c>
      <c r="D109" s="61">
        <v>250</v>
      </c>
      <c r="E109" s="61">
        <v>300</v>
      </c>
      <c r="F109" s="61">
        <v>280</v>
      </c>
      <c r="G109" s="90">
        <v>350</v>
      </c>
      <c r="H109" s="61">
        <v>117</v>
      </c>
      <c r="I109" s="61">
        <v>311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59">
        <f t="shared" si="18"/>
        <v>647</v>
      </c>
      <c r="Q109" s="59">
        <f t="shared" si="18"/>
        <v>961</v>
      </c>
      <c r="R109" s="61">
        <v>15000</v>
      </c>
      <c r="S109" s="60">
        <f t="shared" si="19"/>
        <v>37050</v>
      </c>
      <c r="T109" s="1">
        <f t="shared" si="20"/>
        <v>35605050</v>
      </c>
    </row>
    <row r="110" spans="1:20" ht="14.25" x14ac:dyDescent="0.2">
      <c r="A110" s="57">
        <v>3</v>
      </c>
      <c r="B110" s="103"/>
      <c r="C110" s="58" t="s">
        <v>69</v>
      </c>
      <c r="D110" s="59">
        <v>2</v>
      </c>
      <c r="E110" s="59">
        <v>2</v>
      </c>
      <c r="F110" s="59">
        <v>6</v>
      </c>
      <c r="G110" s="59">
        <v>16</v>
      </c>
      <c r="H110" s="59">
        <v>2</v>
      </c>
      <c r="I110" s="59">
        <v>6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f t="shared" si="18"/>
        <v>10</v>
      </c>
      <c r="Q110" s="59">
        <f t="shared" si="18"/>
        <v>24</v>
      </c>
      <c r="R110" s="59">
        <v>24000</v>
      </c>
      <c r="S110" s="60">
        <f t="shared" si="19"/>
        <v>59280.000000000007</v>
      </c>
      <c r="T110" s="1">
        <f t="shared" si="20"/>
        <v>1422720.0000000002</v>
      </c>
    </row>
    <row r="111" spans="1:20" ht="14.25" x14ac:dyDescent="0.2">
      <c r="A111" s="57">
        <v>4</v>
      </c>
      <c r="B111" s="103"/>
      <c r="C111" s="58" t="s">
        <v>60</v>
      </c>
      <c r="D111" s="61">
        <v>90</v>
      </c>
      <c r="E111" s="61">
        <v>90</v>
      </c>
      <c r="F111" s="61">
        <v>120</v>
      </c>
      <c r="G111" s="61">
        <v>180</v>
      </c>
      <c r="H111" s="61">
        <v>40</v>
      </c>
      <c r="I111" s="61">
        <v>130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59">
        <f t="shared" si="18"/>
        <v>250</v>
      </c>
      <c r="Q111" s="59">
        <f t="shared" si="18"/>
        <v>400</v>
      </c>
      <c r="R111" s="59">
        <v>7000</v>
      </c>
      <c r="S111" s="60">
        <f t="shared" si="19"/>
        <v>17290</v>
      </c>
      <c r="T111" s="1">
        <f t="shared" si="20"/>
        <v>6916000</v>
      </c>
    </row>
    <row r="112" spans="1:20" ht="14.25" x14ac:dyDescent="0.2">
      <c r="A112" s="57">
        <v>5</v>
      </c>
      <c r="B112" s="103"/>
      <c r="C112" s="58" t="s">
        <v>61</v>
      </c>
      <c r="D112" s="61">
        <v>87</v>
      </c>
      <c r="E112" s="61">
        <v>48</v>
      </c>
      <c r="F112" s="61">
        <v>313</v>
      </c>
      <c r="G112" s="61">
        <v>785.4</v>
      </c>
      <c r="H112" s="61">
        <v>32</v>
      </c>
      <c r="I112" s="59">
        <v>185.6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f t="shared" si="18"/>
        <v>432</v>
      </c>
      <c r="Q112" s="59">
        <f t="shared" si="18"/>
        <v>1019</v>
      </c>
      <c r="R112" s="61">
        <v>25000</v>
      </c>
      <c r="S112" s="60">
        <f t="shared" si="19"/>
        <v>61750.000000000007</v>
      </c>
      <c r="T112" s="1">
        <f t="shared" si="20"/>
        <v>62923250.000000007</v>
      </c>
    </row>
    <row r="113" spans="1:20" ht="14.25" x14ac:dyDescent="0.2">
      <c r="A113" s="57">
        <v>6</v>
      </c>
      <c r="B113" s="103"/>
      <c r="C113" s="58" t="s">
        <v>62</v>
      </c>
      <c r="D113" s="61">
        <v>18</v>
      </c>
      <c r="E113" s="61">
        <v>22</v>
      </c>
      <c r="F113" s="61">
        <v>54</v>
      </c>
      <c r="G113" s="61">
        <v>136</v>
      </c>
      <c r="H113" s="61">
        <v>18</v>
      </c>
      <c r="I113" s="61">
        <v>98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59">
        <f t="shared" si="18"/>
        <v>90</v>
      </c>
      <c r="Q113" s="59">
        <f t="shared" si="18"/>
        <v>256</v>
      </c>
      <c r="R113" s="59">
        <v>11500</v>
      </c>
      <c r="S113" s="60">
        <f t="shared" si="19"/>
        <v>28405.000000000004</v>
      </c>
      <c r="T113" s="1">
        <f t="shared" si="20"/>
        <v>7271680.0000000009</v>
      </c>
    </row>
    <row r="114" spans="1:20" ht="14.25" x14ac:dyDescent="0.2">
      <c r="A114" s="57">
        <v>7</v>
      </c>
      <c r="B114" s="103"/>
      <c r="C114" s="58" t="s">
        <v>76</v>
      </c>
      <c r="D114" s="61">
        <v>0</v>
      </c>
      <c r="E114" s="61">
        <v>0</v>
      </c>
      <c r="F114" s="61">
        <v>724</v>
      </c>
      <c r="G114" s="61">
        <v>1600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59">
        <f t="shared" si="18"/>
        <v>724</v>
      </c>
      <c r="Q114" s="59">
        <f t="shared" si="18"/>
        <v>1600</v>
      </c>
      <c r="R114" s="61">
        <v>15000</v>
      </c>
      <c r="S114" s="60">
        <f t="shared" si="19"/>
        <v>37050</v>
      </c>
      <c r="T114" s="1">
        <f t="shared" si="20"/>
        <v>59280000</v>
      </c>
    </row>
    <row r="115" spans="1:20" ht="14.25" x14ac:dyDescent="0.2">
      <c r="A115" s="57">
        <v>8</v>
      </c>
      <c r="B115" s="103"/>
      <c r="C115" s="58" t="s">
        <v>70</v>
      </c>
      <c r="D115" s="61">
        <v>81</v>
      </c>
      <c r="E115" s="61">
        <v>125</v>
      </c>
      <c r="F115" s="61">
        <v>171</v>
      </c>
      <c r="G115" s="61">
        <v>407</v>
      </c>
      <c r="H115" s="61">
        <v>243</v>
      </c>
      <c r="I115" s="61">
        <v>598.4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59">
        <f t="shared" si="18"/>
        <v>495</v>
      </c>
      <c r="Q115" s="59">
        <f t="shared" si="18"/>
        <v>1130.4000000000001</v>
      </c>
      <c r="R115" s="59">
        <v>20000</v>
      </c>
      <c r="S115" s="60">
        <f t="shared" si="19"/>
        <v>49400.000000000007</v>
      </c>
      <c r="T115" s="1">
        <f t="shared" si="20"/>
        <v>55841760.000000015</v>
      </c>
    </row>
    <row r="116" spans="1:20" ht="14.25" x14ac:dyDescent="0.2">
      <c r="A116" s="57">
        <v>9</v>
      </c>
      <c r="B116" s="103"/>
      <c r="C116" s="58" t="s">
        <v>71</v>
      </c>
      <c r="D116" s="61">
        <v>62</v>
      </c>
      <c r="E116" s="61">
        <v>72</v>
      </c>
      <c r="F116" s="61">
        <v>389</v>
      </c>
      <c r="G116" s="61">
        <v>439</v>
      </c>
      <c r="H116" s="61">
        <v>177</v>
      </c>
      <c r="I116" s="61">
        <v>293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59">
        <f t="shared" si="18"/>
        <v>628</v>
      </c>
      <c r="Q116" s="59">
        <f t="shared" si="18"/>
        <v>804</v>
      </c>
      <c r="R116" s="61">
        <v>25000</v>
      </c>
      <c r="S116" s="60">
        <f t="shared" si="19"/>
        <v>61750.000000000007</v>
      </c>
      <c r="T116" s="1">
        <f t="shared" si="20"/>
        <v>49647000.000000007</v>
      </c>
    </row>
    <row r="117" spans="1:20" ht="14.25" x14ac:dyDescent="0.2">
      <c r="A117" s="57">
        <v>10</v>
      </c>
      <c r="B117" s="103"/>
      <c r="C117" s="58" t="s">
        <v>63</v>
      </c>
      <c r="D117" s="59">
        <v>16</v>
      </c>
      <c r="E117" s="59">
        <v>6</v>
      </c>
      <c r="F117" s="59">
        <v>25</v>
      </c>
      <c r="G117" s="59">
        <v>27.3</v>
      </c>
      <c r="H117" s="59">
        <v>252</v>
      </c>
      <c r="I117" s="59">
        <v>756.7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f t="shared" si="18"/>
        <v>293</v>
      </c>
      <c r="Q117" s="59">
        <f t="shared" si="18"/>
        <v>790</v>
      </c>
      <c r="R117" s="59">
        <v>19000</v>
      </c>
      <c r="S117" s="60">
        <f t="shared" si="19"/>
        <v>46930.000000000007</v>
      </c>
      <c r="T117" s="1">
        <f t="shared" si="20"/>
        <v>37074700.000000007</v>
      </c>
    </row>
    <row r="118" spans="1:20" ht="14.25" x14ac:dyDescent="0.2">
      <c r="A118" s="57">
        <v>11</v>
      </c>
      <c r="B118" s="103"/>
      <c r="C118" s="58" t="s">
        <v>72</v>
      </c>
      <c r="D118" s="61">
        <v>287</v>
      </c>
      <c r="E118" s="61">
        <v>1150</v>
      </c>
      <c r="F118" s="61">
        <v>27</v>
      </c>
      <c r="G118" s="61">
        <v>208</v>
      </c>
      <c r="H118" s="61">
        <v>10</v>
      </c>
      <c r="I118" s="61">
        <v>144.5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59">
        <f t="shared" si="18"/>
        <v>324</v>
      </c>
      <c r="Q118" s="59">
        <f t="shared" si="18"/>
        <v>1502.5</v>
      </c>
      <c r="R118" s="61">
        <v>29000</v>
      </c>
      <c r="S118" s="60">
        <f t="shared" si="19"/>
        <v>71630</v>
      </c>
      <c r="T118" s="1">
        <f t="shared" si="20"/>
        <v>107624075</v>
      </c>
    </row>
    <row r="119" spans="1:20" ht="14.25" x14ac:dyDescent="0.2">
      <c r="A119" s="57">
        <v>12</v>
      </c>
      <c r="B119" s="103"/>
      <c r="C119" s="58" t="s">
        <v>64</v>
      </c>
      <c r="D119" s="61">
        <v>213</v>
      </c>
      <c r="E119" s="61">
        <v>410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59">
        <f t="shared" si="18"/>
        <v>213</v>
      </c>
      <c r="Q119" s="59">
        <f t="shared" si="18"/>
        <v>410</v>
      </c>
      <c r="R119" s="61">
        <v>20000</v>
      </c>
      <c r="S119" s="60">
        <f t="shared" si="19"/>
        <v>49400.000000000007</v>
      </c>
      <c r="T119" s="1">
        <f t="shared" si="20"/>
        <v>20254000.000000004</v>
      </c>
    </row>
    <row r="120" spans="1:20" ht="15" customHeight="1" x14ac:dyDescent="0.2">
      <c r="A120" s="57">
        <v>13</v>
      </c>
      <c r="B120" s="103"/>
      <c r="C120" s="58" t="s">
        <v>148</v>
      </c>
      <c r="D120" s="61">
        <v>115</v>
      </c>
      <c r="E120" s="61">
        <v>106</v>
      </c>
      <c r="F120" s="61">
        <v>190</v>
      </c>
      <c r="G120" s="61">
        <v>295</v>
      </c>
      <c r="H120" s="61">
        <v>9</v>
      </c>
      <c r="I120" s="61">
        <v>24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59">
        <f t="shared" si="18"/>
        <v>314</v>
      </c>
      <c r="Q120" s="59">
        <f t="shared" si="18"/>
        <v>425</v>
      </c>
      <c r="R120" s="61">
        <v>46000</v>
      </c>
      <c r="S120" s="60">
        <f t="shared" si="19"/>
        <v>113620.00000000001</v>
      </c>
      <c r="T120" s="1">
        <f t="shared" si="20"/>
        <v>48288500.000000007</v>
      </c>
    </row>
    <row r="121" spans="1:20" ht="14.25" x14ac:dyDescent="0.2">
      <c r="A121" s="57">
        <v>14</v>
      </c>
      <c r="B121" s="103"/>
      <c r="C121" s="58" t="s">
        <v>73</v>
      </c>
      <c r="D121" s="59">
        <v>60</v>
      </c>
      <c r="E121" s="59">
        <v>30</v>
      </c>
      <c r="F121" s="59">
        <v>535</v>
      </c>
      <c r="G121" s="59">
        <v>499</v>
      </c>
      <c r="H121" s="59">
        <v>230</v>
      </c>
      <c r="I121" s="59">
        <v>396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f t="shared" si="18"/>
        <v>825</v>
      </c>
      <c r="Q121" s="59">
        <f t="shared" si="18"/>
        <v>925</v>
      </c>
      <c r="R121" s="59">
        <v>19000</v>
      </c>
      <c r="S121" s="60">
        <f t="shared" si="19"/>
        <v>46930.000000000007</v>
      </c>
      <c r="T121" s="1">
        <f t="shared" si="20"/>
        <v>43410250.000000007</v>
      </c>
    </row>
    <row r="122" spans="1:20" ht="14.25" x14ac:dyDescent="0.2">
      <c r="A122" s="57">
        <v>15</v>
      </c>
      <c r="B122" s="103"/>
      <c r="C122" s="58" t="s">
        <v>78</v>
      </c>
      <c r="D122" s="61">
        <v>45</v>
      </c>
      <c r="E122" s="61">
        <v>90</v>
      </c>
      <c r="F122" s="61">
        <v>55</v>
      </c>
      <c r="G122" s="61">
        <v>137.5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f t="shared" si="18"/>
        <v>100</v>
      </c>
      <c r="Q122" s="59">
        <f t="shared" si="18"/>
        <v>227.5</v>
      </c>
      <c r="R122" s="61">
        <v>55000</v>
      </c>
      <c r="S122" s="60">
        <f t="shared" si="19"/>
        <v>135850</v>
      </c>
      <c r="T122" s="1">
        <f t="shared" si="20"/>
        <v>30905875</v>
      </c>
    </row>
    <row r="123" spans="1:20" ht="14.25" x14ac:dyDescent="0.2">
      <c r="A123" s="57">
        <v>16</v>
      </c>
      <c r="B123" s="103"/>
      <c r="C123" s="58" t="s">
        <v>65</v>
      </c>
      <c r="D123" s="61">
        <v>50</v>
      </c>
      <c r="E123" s="61">
        <v>68.400000000000006</v>
      </c>
      <c r="F123" s="61">
        <v>0</v>
      </c>
      <c r="G123" s="61">
        <v>0</v>
      </c>
      <c r="H123" s="61">
        <v>1</v>
      </c>
      <c r="I123" s="61">
        <v>40</v>
      </c>
      <c r="J123" s="61">
        <v>7</v>
      </c>
      <c r="K123" s="61">
        <v>48</v>
      </c>
      <c r="L123" s="61">
        <v>0</v>
      </c>
      <c r="M123" s="61">
        <v>0</v>
      </c>
      <c r="N123" s="61">
        <v>0</v>
      </c>
      <c r="O123" s="61">
        <v>0</v>
      </c>
      <c r="P123" s="59">
        <f t="shared" si="18"/>
        <v>58</v>
      </c>
      <c r="Q123" s="59">
        <f t="shared" si="18"/>
        <v>156.4</v>
      </c>
      <c r="R123" s="61">
        <v>47000</v>
      </c>
      <c r="S123" s="60">
        <f t="shared" si="19"/>
        <v>116090.00000000001</v>
      </c>
      <c r="T123" s="1">
        <f t="shared" si="20"/>
        <v>18156476.000000004</v>
      </c>
    </row>
    <row r="124" spans="1:20" ht="14.25" x14ac:dyDescent="0.2">
      <c r="A124" s="57">
        <v>17</v>
      </c>
      <c r="B124" s="103"/>
      <c r="C124" s="58" t="s">
        <v>66</v>
      </c>
      <c r="D124" s="61">
        <v>43</v>
      </c>
      <c r="E124" s="61">
        <v>75</v>
      </c>
      <c r="F124" s="61">
        <v>61</v>
      </c>
      <c r="G124" s="61">
        <v>213.5</v>
      </c>
      <c r="H124" s="61">
        <v>48</v>
      </c>
      <c r="I124" s="61">
        <v>282.5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59">
        <f t="shared" ref="P124:Q128" si="21">D124+F124+H124+J124+L124+N124</f>
        <v>152</v>
      </c>
      <c r="Q124" s="59">
        <f t="shared" si="21"/>
        <v>571</v>
      </c>
      <c r="R124" s="61">
        <v>22000</v>
      </c>
      <c r="S124" s="60">
        <f t="shared" si="19"/>
        <v>54340.000000000007</v>
      </c>
      <c r="T124" s="1">
        <f t="shared" si="20"/>
        <v>31028140.000000004</v>
      </c>
    </row>
    <row r="125" spans="1:20" ht="14.25" x14ac:dyDescent="0.2">
      <c r="A125" s="57">
        <v>18</v>
      </c>
      <c r="B125" s="103"/>
      <c r="C125" s="58" t="s">
        <v>67</v>
      </c>
      <c r="D125" s="59">
        <v>250</v>
      </c>
      <c r="E125" s="59">
        <v>320</v>
      </c>
      <c r="F125" s="59">
        <v>85</v>
      </c>
      <c r="G125" s="59">
        <v>150</v>
      </c>
      <c r="H125" s="59">
        <v>38</v>
      </c>
      <c r="I125" s="59">
        <v>170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f t="shared" si="21"/>
        <v>373</v>
      </c>
      <c r="Q125" s="59">
        <f t="shared" si="21"/>
        <v>640</v>
      </c>
      <c r="R125" s="59">
        <v>15000</v>
      </c>
      <c r="S125" s="60">
        <f t="shared" si="19"/>
        <v>37050</v>
      </c>
      <c r="T125" s="1">
        <f t="shared" si="20"/>
        <v>23712000</v>
      </c>
    </row>
    <row r="126" spans="1:20" ht="14.25" x14ac:dyDescent="0.2">
      <c r="A126" s="57">
        <v>19</v>
      </c>
      <c r="B126" s="103"/>
      <c r="C126" s="58" t="s">
        <v>74</v>
      </c>
      <c r="D126" s="61">
        <v>77</v>
      </c>
      <c r="E126" s="61">
        <v>118.08</v>
      </c>
      <c r="F126" s="61">
        <v>231</v>
      </c>
      <c r="G126" s="61">
        <v>354.26</v>
      </c>
      <c r="H126" s="61">
        <v>207</v>
      </c>
      <c r="I126" s="61">
        <v>314.89999999999998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59">
        <f t="shared" si="21"/>
        <v>515</v>
      </c>
      <c r="Q126" s="59">
        <f t="shared" si="21"/>
        <v>787.24</v>
      </c>
      <c r="R126" s="61">
        <v>66400</v>
      </c>
      <c r="S126" s="60">
        <f t="shared" si="19"/>
        <v>164008</v>
      </c>
      <c r="T126" s="1">
        <f t="shared" si="20"/>
        <v>129113657.92</v>
      </c>
    </row>
    <row r="127" spans="1:20" ht="14.25" x14ac:dyDescent="0.2">
      <c r="A127" s="57">
        <v>20</v>
      </c>
      <c r="B127" s="103"/>
      <c r="C127" s="58" t="s">
        <v>77</v>
      </c>
      <c r="D127" s="61">
        <v>330</v>
      </c>
      <c r="E127" s="61">
        <v>330</v>
      </c>
      <c r="F127" s="61">
        <v>320</v>
      </c>
      <c r="G127" s="61">
        <v>320</v>
      </c>
      <c r="H127" s="61">
        <v>700</v>
      </c>
      <c r="I127" s="61">
        <v>700</v>
      </c>
      <c r="J127" s="61">
        <v>0</v>
      </c>
      <c r="K127" s="61">
        <v>0</v>
      </c>
      <c r="L127" s="61">
        <v>0</v>
      </c>
      <c r="M127" s="61">
        <v>0</v>
      </c>
      <c r="N127" s="61">
        <v>1</v>
      </c>
      <c r="O127" s="61">
        <v>300</v>
      </c>
      <c r="P127" s="59">
        <f t="shared" si="21"/>
        <v>1351</v>
      </c>
      <c r="Q127" s="59">
        <f t="shared" si="21"/>
        <v>1650</v>
      </c>
      <c r="R127" s="59">
        <v>22000</v>
      </c>
      <c r="S127" s="60">
        <f t="shared" si="19"/>
        <v>54340.000000000007</v>
      </c>
      <c r="T127" s="1">
        <f t="shared" si="20"/>
        <v>89661000.000000015</v>
      </c>
    </row>
    <row r="128" spans="1:20" ht="14.25" x14ac:dyDescent="0.2">
      <c r="A128" s="57">
        <v>21</v>
      </c>
      <c r="B128" s="103"/>
      <c r="C128" s="58" t="s">
        <v>68</v>
      </c>
      <c r="D128" s="61">
        <v>87</v>
      </c>
      <c r="E128" s="61">
        <v>154</v>
      </c>
      <c r="F128" s="61">
        <v>201</v>
      </c>
      <c r="G128" s="61">
        <v>360</v>
      </c>
      <c r="H128" s="61">
        <v>288</v>
      </c>
      <c r="I128" s="61">
        <v>512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59">
        <f t="shared" si="21"/>
        <v>576</v>
      </c>
      <c r="Q128" s="59">
        <f t="shared" si="21"/>
        <v>1026</v>
      </c>
      <c r="R128" s="59">
        <v>20000</v>
      </c>
      <c r="S128" s="60">
        <f t="shared" si="19"/>
        <v>49400.000000000007</v>
      </c>
      <c r="T128" s="1">
        <f t="shared" si="20"/>
        <v>50684400.000000007</v>
      </c>
    </row>
    <row r="129" spans="1:20" ht="14.25" x14ac:dyDescent="0.2">
      <c r="A129" s="57">
        <v>22</v>
      </c>
      <c r="B129" s="103"/>
      <c r="C129" s="58" t="s">
        <v>75</v>
      </c>
      <c r="D129" s="61">
        <v>350</v>
      </c>
      <c r="E129" s="61">
        <v>322.60000000000002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59">
        <f>D129+F129+H129+J129+L129+N129</f>
        <v>350</v>
      </c>
      <c r="Q129" s="61">
        <v>322.60000000000002</v>
      </c>
      <c r="R129" s="61">
        <v>16000</v>
      </c>
      <c r="S129" s="60">
        <f t="shared" si="19"/>
        <v>39520</v>
      </c>
      <c r="T129" s="1">
        <f t="shared" si="20"/>
        <v>12749152</v>
      </c>
    </row>
    <row r="130" spans="1:20" ht="12.75" customHeight="1" x14ac:dyDescent="0.2">
      <c r="A130" s="97" t="s">
        <v>42</v>
      </c>
      <c r="B130" s="97"/>
      <c r="C130" s="97"/>
      <c r="D130" s="48">
        <f t="shared" ref="D130:Q130" si="22">SUM(D108:D129)</f>
        <v>2551</v>
      </c>
      <c r="E130" s="48">
        <f t="shared" si="22"/>
        <v>3850.2799999999997</v>
      </c>
      <c r="F130" s="48">
        <f t="shared" si="22"/>
        <v>3834</v>
      </c>
      <c r="G130" s="48">
        <f t="shared" si="22"/>
        <v>6513.76</v>
      </c>
      <c r="H130" s="48">
        <f t="shared" si="22"/>
        <v>2617</v>
      </c>
      <c r="I130" s="48">
        <f t="shared" si="22"/>
        <v>5297.6</v>
      </c>
      <c r="J130" s="48">
        <f t="shared" si="22"/>
        <v>7</v>
      </c>
      <c r="K130" s="48">
        <f t="shared" si="22"/>
        <v>48</v>
      </c>
      <c r="L130" s="48">
        <f t="shared" si="22"/>
        <v>0</v>
      </c>
      <c r="M130" s="48">
        <f t="shared" si="22"/>
        <v>0</v>
      </c>
      <c r="N130" s="48">
        <f t="shared" si="22"/>
        <v>1</v>
      </c>
      <c r="O130" s="48">
        <f t="shared" si="22"/>
        <v>300</v>
      </c>
      <c r="P130" s="48">
        <f t="shared" si="22"/>
        <v>9010</v>
      </c>
      <c r="Q130" s="48">
        <f t="shared" si="22"/>
        <v>16009.64</v>
      </c>
      <c r="R130" s="48"/>
      <c r="S130" s="49">
        <v>59626</v>
      </c>
      <c r="T130" s="1">
        <f>SUM(T108:T129)</f>
        <v>954593585.91999996</v>
      </c>
    </row>
    <row r="131" spans="1:20" x14ac:dyDescent="0.2">
      <c r="C131" s="18" t="s">
        <v>108</v>
      </c>
      <c r="T131" s="22">
        <f>T130/Q130</f>
        <v>59626.174349954155</v>
      </c>
    </row>
    <row r="133" spans="1:20" x14ac:dyDescent="0.2">
      <c r="R133" s="2" t="s">
        <v>146</v>
      </c>
    </row>
    <row r="134" spans="1:20" ht="14.25" x14ac:dyDescent="0.2">
      <c r="A134" s="3" t="s">
        <v>109</v>
      </c>
    </row>
    <row r="136" spans="1:20" x14ac:dyDescent="0.2">
      <c r="A136" s="14" t="s">
        <v>106</v>
      </c>
      <c r="B136" s="14"/>
      <c r="C136" s="19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20" ht="15" x14ac:dyDescent="0.25">
      <c r="A137" s="15"/>
      <c r="B137" s="16"/>
      <c r="C137" s="20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 t="s">
        <v>113</v>
      </c>
      <c r="Q137" s="16"/>
      <c r="R137" s="16"/>
      <c r="S137" s="17"/>
    </row>
    <row r="138" spans="1:20" ht="14.25" customHeight="1" x14ac:dyDescent="0.2">
      <c r="A138" s="96" t="s">
        <v>57</v>
      </c>
      <c r="B138" s="96" t="s">
        <v>2</v>
      </c>
      <c r="C138" s="96" t="s">
        <v>3</v>
      </c>
      <c r="D138" s="95" t="s">
        <v>114</v>
      </c>
      <c r="E138" s="95"/>
      <c r="F138" s="95"/>
      <c r="G138" s="95"/>
      <c r="H138" s="95"/>
      <c r="I138" s="95"/>
      <c r="J138" s="95" t="s">
        <v>115</v>
      </c>
      <c r="K138" s="95"/>
      <c r="L138" s="95"/>
      <c r="M138" s="95"/>
      <c r="N138" s="95"/>
      <c r="O138" s="95"/>
      <c r="P138" s="96" t="s">
        <v>4</v>
      </c>
      <c r="Q138" s="96"/>
      <c r="R138" s="96" t="s">
        <v>87</v>
      </c>
      <c r="S138" s="96" t="s">
        <v>116</v>
      </c>
    </row>
    <row r="139" spans="1:20" ht="31.5" customHeight="1" x14ac:dyDescent="0.2">
      <c r="A139" s="97"/>
      <c r="B139" s="97"/>
      <c r="C139" s="97"/>
      <c r="D139" s="101" t="s">
        <v>97</v>
      </c>
      <c r="E139" s="102"/>
      <c r="F139" s="101" t="s">
        <v>117</v>
      </c>
      <c r="G139" s="102"/>
      <c r="H139" s="101" t="s">
        <v>118</v>
      </c>
      <c r="I139" s="102"/>
      <c r="J139" s="101" t="s">
        <v>97</v>
      </c>
      <c r="K139" s="102"/>
      <c r="L139" s="101" t="s">
        <v>117</v>
      </c>
      <c r="M139" s="102"/>
      <c r="N139" s="101" t="s">
        <v>101</v>
      </c>
      <c r="O139" s="102"/>
      <c r="P139" s="97"/>
      <c r="Q139" s="97"/>
      <c r="R139" s="97"/>
      <c r="S139" s="97"/>
    </row>
    <row r="140" spans="1:20" ht="28.5" x14ac:dyDescent="0.2">
      <c r="A140" s="97"/>
      <c r="B140" s="97"/>
      <c r="C140" s="97"/>
      <c r="D140" s="44" t="s">
        <v>7</v>
      </c>
      <c r="E140" s="44" t="s">
        <v>8</v>
      </c>
      <c r="F140" s="44" t="s">
        <v>7</v>
      </c>
      <c r="G140" s="45" t="s">
        <v>119</v>
      </c>
      <c r="H140" s="44" t="s">
        <v>7</v>
      </c>
      <c r="I140" s="44" t="s">
        <v>8</v>
      </c>
      <c r="J140" s="44" t="s">
        <v>7</v>
      </c>
      <c r="K140" s="44" t="s">
        <v>8</v>
      </c>
      <c r="L140" s="44" t="s">
        <v>7</v>
      </c>
      <c r="M140" s="44" t="s">
        <v>8</v>
      </c>
      <c r="N140" s="44" t="s">
        <v>7</v>
      </c>
      <c r="O140" s="44" t="s">
        <v>8</v>
      </c>
      <c r="P140" s="44" t="s">
        <v>7</v>
      </c>
      <c r="Q140" s="44" t="s">
        <v>8</v>
      </c>
      <c r="R140" s="44" t="s">
        <v>120</v>
      </c>
      <c r="S140" s="44" t="s">
        <v>121</v>
      </c>
    </row>
    <row r="141" spans="1:20" ht="14.25" x14ac:dyDescent="0.2">
      <c r="A141" s="57">
        <v>1</v>
      </c>
      <c r="B141" s="103" t="s">
        <v>43</v>
      </c>
      <c r="C141" s="58" t="s">
        <v>58</v>
      </c>
      <c r="D141" s="59">
        <v>36</v>
      </c>
      <c r="E141" s="59">
        <v>11</v>
      </c>
      <c r="F141" s="59">
        <v>44</v>
      </c>
      <c r="G141" s="90">
        <v>35</v>
      </c>
      <c r="H141" s="59">
        <v>191</v>
      </c>
      <c r="I141" s="59">
        <v>337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f t="shared" ref="P141:Q156" si="23">D141+F141+H141+J141+L141+N141</f>
        <v>271</v>
      </c>
      <c r="Q141" s="59">
        <f t="shared" si="23"/>
        <v>383</v>
      </c>
      <c r="R141" s="59">
        <v>35000</v>
      </c>
      <c r="S141" s="60">
        <f t="shared" ref="S141:S162" si="24">R141*2.47</f>
        <v>86450</v>
      </c>
      <c r="T141" s="1">
        <f t="shared" ref="T141:T162" si="25">S141*Q141</f>
        <v>33110350</v>
      </c>
    </row>
    <row r="142" spans="1:20" ht="14.25" x14ac:dyDescent="0.2">
      <c r="A142" s="57">
        <v>2</v>
      </c>
      <c r="B142" s="103"/>
      <c r="C142" s="58" t="s">
        <v>59</v>
      </c>
      <c r="D142" s="61">
        <v>200</v>
      </c>
      <c r="E142" s="61">
        <v>290</v>
      </c>
      <c r="F142" s="61">
        <v>170</v>
      </c>
      <c r="G142" s="90">
        <v>360</v>
      </c>
      <c r="H142" s="61">
        <v>114</v>
      </c>
      <c r="I142" s="61">
        <v>330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59">
        <f t="shared" si="23"/>
        <v>484</v>
      </c>
      <c r="Q142" s="59">
        <f t="shared" si="23"/>
        <v>980</v>
      </c>
      <c r="R142" s="61">
        <v>20000</v>
      </c>
      <c r="S142" s="60">
        <f t="shared" si="24"/>
        <v>49400.000000000007</v>
      </c>
      <c r="T142" s="1">
        <f t="shared" si="25"/>
        <v>48412000.000000007</v>
      </c>
    </row>
    <row r="143" spans="1:20" ht="14.25" x14ac:dyDescent="0.2">
      <c r="A143" s="57">
        <v>3</v>
      </c>
      <c r="B143" s="103"/>
      <c r="C143" s="58" t="s">
        <v>69</v>
      </c>
      <c r="D143" s="59">
        <v>11</v>
      </c>
      <c r="E143" s="59">
        <v>10.5</v>
      </c>
      <c r="F143" s="59">
        <v>4</v>
      </c>
      <c r="G143" s="59">
        <v>9.5</v>
      </c>
      <c r="H143" s="59">
        <v>4</v>
      </c>
      <c r="I143" s="59">
        <v>20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f t="shared" si="23"/>
        <v>19</v>
      </c>
      <c r="Q143" s="59">
        <f t="shared" si="23"/>
        <v>40</v>
      </c>
      <c r="R143" s="59">
        <v>21500</v>
      </c>
      <c r="S143" s="60">
        <f t="shared" si="24"/>
        <v>53105.000000000007</v>
      </c>
      <c r="T143" s="1">
        <f t="shared" si="25"/>
        <v>2124200.0000000005</v>
      </c>
    </row>
    <row r="144" spans="1:20" ht="14.25" x14ac:dyDescent="0.2">
      <c r="A144" s="57">
        <v>4</v>
      </c>
      <c r="B144" s="103"/>
      <c r="C144" s="58" t="s">
        <v>60</v>
      </c>
      <c r="D144" s="61">
        <v>85</v>
      </c>
      <c r="E144" s="61">
        <v>95</v>
      </c>
      <c r="F144" s="61">
        <v>90</v>
      </c>
      <c r="G144" s="61">
        <v>160</v>
      </c>
      <c r="H144" s="61">
        <v>25</v>
      </c>
      <c r="I144" s="61">
        <v>68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59">
        <f t="shared" si="23"/>
        <v>200</v>
      </c>
      <c r="Q144" s="59">
        <f t="shared" si="23"/>
        <v>323</v>
      </c>
      <c r="R144" s="59">
        <v>7500</v>
      </c>
      <c r="S144" s="60">
        <f t="shared" si="24"/>
        <v>18525</v>
      </c>
      <c r="T144" s="1">
        <f t="shared" si="25"/>
        <v>5983575</v>
      </c>
    </row>
    <row r="145" spans="1:20" ht="14.25" x14ac:dyDescent="0.2">
      <c r="A145" s="57">
        <v>5</v>
      </c>
      <c r="B145" s="103"/>
      <c r="C145" s="58" t="s">
        <v>61</v>
      </c>
      <c r="D145" s="61">
        <v>98</v>
      </c>
      <c r="E145" s="61">
        <v>49</v>
      </c>
      <c r="F145" s="61">
        <v>221</v>
      </c>
      <c r="G145" s="61">
        <v>577.4</v>
      </c>
      <c r="H145" s="61">
        <v>32</v>
      </c>
      <c r="I145" s="59">
        <v>185.6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f t="shared" si="23"/>
        <v>351</v>
      </c>
      <c r="Q145" s="59">
        <f t="shared" si="23"/>
        <v>812</v>
      </c>
      <c r="R145" s="61">
        <v>27000</v>
      </c>
      <c r="S145" s="60">
        <f t="shared" si="24"/>
        <v>66690</v>
      </c>
      <c r="T145" s="1">
        <f t="shared" si="25"/>
        <v>54152280</v>
      </c>
    </row>
    <row r="146" spans="1:20" ht="14.25" x14ac:dyDescent="0.2">
      <c r="A146" s="57">
        <v>6</v>
      </c>
      <c r="B146" s="103"/>
      <c r="C146" s="58" t="s">
        <v>62</v>
      </c>
      <c r="D146" s="61">
        <v>21</v>
      </c>
      <c r="E146" s="61">
        <v>19</v>
      </c>
      <c r="F146" s="61">
        <v>61</v>
      </c>
      <c r="G146" s="61">
        <v>127</v>
      </c>
      <c r="H146" s="61">
        <v>22</v>
      </c>
      <c r="I146" s="61">
        <v>128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59">
        <f t="shared" si="23"/>
        <v>104</v>
      </c>
      <c r="Q146" s="59">
        <f t="shared" si="23"/>
        <v>274</v>
      </c>
      <c r="R146" s="59">
        <v>12200</v>
      </c>
      <c r="S146" s="60">
        <f t="shared" si="24"/>
        <v>30134.000000000004</v>
      </c>
      <c r="T146" s="1">
        <f t="shared" si="25"/>
        <v>8256716.0000000009</v>
      </c>
    </row>
    <row r="147" spans="1:20" ht="14.25" x14ac:dyDescent="0.2">
      <c r="A147" s="57">
        <v>7</v>
      </c>
      <c r="B147" s="103"/>
      <c r="C147" s="58" t="s">
        <v>76</v>
      </c>
      <c r="D147" s="61">
        <v>0</v>
      </c>
      <c r="E147" s="61">
        <v>0</v>
      </c>
      <c r="F147" s="61">
        <v>1168</v>
      </c>
      <c r="G147" s="61">
        <v>1911.1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59">
        <f t="shared" si="23"/>
        <v>1168</v>
      </c>
      <c r="Q147" s="59">
        <f t="shared" si="23"/>
        <v>1911.1</v>
      </c>
      <c r="R147" s="61">
        <v>15000</v>
      </c>
      <c r="S147" s="60">
        <f t="shared" si="24"/>
        <v>37050</v>
      </c>
      <c r="T147" s="1">
        <f t="shared" si="25"/>
        <v>70806255</v>
      </c>
    </row>
    <row r="148" spans="1:20" ht="14.25" x14ac:dyDescent="0.2">
      <c r="A148" s="57">
        <v>8</v>
      </c>
      <c r="B148" s="103"/>
      <c r="C148" s="58" t="s">
        <v>70</v>
      </c>
      <c r="D148" s="61">
        <v>75</v>
      </c>
      <c r="E148" s="61">
        <v>130</v>
      </c>
      <c r="F148" s="61">
        <v>92</v>
      </c>
      <c r="G148" s="61">
        <v>393</v>
      </c>
      <c r="H148" s="61">
        <v>198</v>
      </c>
      <c r="I148" s="61">
        <v>658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59">
        <f t="shared" si="23"/>
        <v>365</v>
      </c>
      <c r="Q148" s="59">
        <f t="shared" si="23"/>
        <v>1181</v>
      </c>
      <c r="R148" s="59">
        <v>20000</v>
      </c>
      <c r="S148" s="60">
        <f t="shared" si="24"/>
        <v>49400.000000000007</v>
      </c>
      <c r="T148" s="1">
        <f t="shared" si="25"/>
        <v>58341400.000000007</v>
      </c>
    </row>
    <row r="149" spans="1:20" ht="14.25" x14ac:dyDescent="0.2">
      <c r="A149" s="57">
        <v>9</v>
      </c>
      <c r="B149" s="103"/>
      <c r="C149" s="58" t="s">
        <v>71</v>
      </c>
      <c r="D149" s="61">
        <v>60</v>
      </c>
      <c r="E149" s="61">
        <v>67</v>
      </c>
      <c r="F149" s="61">
        <v>387</v>
      </c>
      <c r="G149" s="61">
        <v>433</v>
      </c>
      <c r="H149" s="61">
        <v>175</v>
      </c>
      <c r="I149" s="61">
        <v>289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59">
        <f t="shared" si="23"/>
        <v>622</v>
      </c>
      <c r="Q149" s="59">
        <f t="shared" si="23"/>
        <v>789</v>
      </c>
      <c r="R149" s="61">
        <v>26000</v>
      </c>
      <c r="S149" s="60">
        <f t="shared" si="24"/>
        <v>64220.000000000007</v>
      </c>
      <c r="T149" s="1">
        <f t="shared" si="25"/>
        <v>50669580.000000007</v>
      </c>
    </row>
    <row r="150" spans="1:20" ht="15" customHeight="1" x14ac:dyDescent="0.2">
      <c r="A150" s="57">
        <v>10</v>
      </c>
      <c r="B150" s="103"/>
      <c r="C150" s="58" t="s">
        <v>63</v>
      </c>
      <c r="D150" s="59">
        <v>16</v>
      </c>
      <c r="E150" s="59">
        <v>6</v>
      </c>
      <c r="F150" s="59">
        <v>19</v>
      </c>
      <c r="G150" s="59">
        <v>19.3</v>
      </c>
      <c r="H150" s="59">
        <v>232</v>
      </c>
      <c r="I150" s="59">
        <v>684.7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f t="shared" si="23"/>
        <v>267</v>
      </c>
      <c r="Q150" s="59">
        <f t="shared" si="23"/>
        <v>710</v>
      </c>
      <c r="R150" s="59">
        <v>18000</v>
      </c>
      <c r="S150" s="60">
        <f t="shared" si="24"/>
        <v>44460</v>
      </c>
      <c r="T150" s="1">
        <f t="shared" si="25"/>
        <v>31566600</v>
      </c>
    </row>
    <row r="151" spans="1:20" ht="14.25" x14ac:dyDescent="0.2">
      <c r="A151" s="57">
        <v>11</v>
      </c>
      <c r="B151" s="103"/>
      <c r="C151" s="58" t="s">
        <v>72</v>
      </c>
      <c r="D151" s="61">
        <v>290</v>
      </c>
      <c r="E151" s="61">
        <v>1160</v>
      </c>
      <c r="F151" s="61">
        <v>27</v>
      </c>
      <c r="G151" s="61">
        <v>208</v>
      </c>
      <c r="H151" s="61">
        <v>10</v>
      </c>
      <c r="I151" s="61">
        <v>144.5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59">
        <f t="shared" si="23"/>
        <v>327</v>
      </c>
      <c r="Q151" s="59">
        <f t="shared" si="23"/>
        <v>1512.5</v>
      </c>
      <c r="R151" s="61">
        <v>30000</v>
      </c>
      <c r="S151" s="60">
        <f t="shared" si="24"/>
        <v>74100</v>
      </c>
      <c r="T151" s="1">
        <f t="shared" si="25"/>
        <v>112076250</v>
      </c>
    </row>
    <row r="152" spans="1:20" ht="14.25" x14ac:dyDescent="0.2">
      <c r="A152" s="57">
        <v>12</v>
      </c>
      <c r="B152" s="103"/>
      <c r="C152" s="58" t="s">
        <v>64</v>
      </c>
      <c r="D152" s="61">
        <v>219</v>
      </c>
      <c r="E152" s="61">
        <v>412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59">
        <f t="shared" si="23"/>
        <v>219</v>
      </c>
      <c r="Q152" s="59">
        <f t="shared" si="23"/>
        <v>412</v>
      </c>
      <c r="R152" s="61">
        <v>22000</v>
      </c>
      <c r="S152" s="60">
        <f t="shared" si="24"/>
        <v>54340.000000000007</v>
      </c>
      <c r="T152" s="1">
        <f t="shared" si="25"/>
        <v>22388080.000000004</v>
      </c>
    </row>
    <row r="153" spans="1:20" ht="14.25" x14ac:dyDescent="0.2">
      <c r="A153" s="57">
        <v>13</v>
      </c>
      <c r="B153" s="103"/>
      <c r="C153" s="58" t="s">
        <v>148</v>
      </c>
      <c r="D153" s="61">
        <v>55</v>
      </c>
      <c r="E153" s="61">
        <v>46</v>
      </c>
      <c r="F153" s="61">
        <v>80</v>
      </c>
      <c r="G153" s="61">
        <v>132</v>
      </c>
      <c r="H153" s="61">
        <v>6</v>
      </c>
      <c r="I153" s="61">
        <v>15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59">
        <f t="shared" si="23"/>
        <v>141</v>
      </c>
      <c r="Q153" s="59">
        <f t="shared" si="23"/>
        <v>193</v>
      </c>
      <c r="R153" s="61">
        <v>47000</v>
      </c>
      <c r="S153" s="60">
        <f t="shared" si="24"/>
        <v>116090.00000000001</v>
      </c>
      <c r="T153" s="1">
        <f t="shared" si="25"/>
        <v>22405370.000000004</v>
      </c>
    </row>
    <row r="154" spans="1:20" ht="14.25" x14ac:dyDescent="0.2">
      <c r="A154" s="57">
        <v>14</v>
      </c>
      <c r="B154" s="103"/>
      <c r="C154" s="58" t="s">
        <v>73</v>
      </c>
      <c r="D154" s="59">
        <v>74</v>
      </c>
      <c r="E154" s="59">
        <v>37</v>
      </c>
      <c r="F154" s="59">
        <v>595</v>
      </c>
      <c r="G154" s="59">
        <v>595</v>
      </c>
      <c r="H154" s="59">
        <v>298</v>
      </c>
      <c r="I154" s="59">
        <v>456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f t="shared" si="23"/>
        <v>967</v>
      </c>
      <c r="Q154" s="59">
        <f t="shared" si="23"/>
        <v>1088</v>
      </c>
      <c r="R154" s="59">
        <v>20000</v>
      </c>
      <c r="S154" s="60">
        <f t="shared" si="24"/>
        <v>49400.000000000007</v>
      </c>
      <c r="T154" s="1">
        <f t="shared" si="25"/>
        <v>53747200.000000007</v>
      </c>
    </row>
    <row r="155" spans="1:20" ht="14.25" x14ac:dyDescent="0.2">
      <c r="A155" s="57">
        <v>15</v>
      </c>
      <c r="B155" s="103"/>
      <c r="C155" s="58" t="s">
        <v>78</v>
      </c>
      <c r="D155" s="61">
        <v>55</v>
      </c>
      <c r="E155" s="59">
        <v>110</v>
      </c>
      <c r="F155" s="61">
        <v>60</v>
      </c>
      <c r="G155" s="61">
        <v>150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f t="shared" si="23"/>
        <v>115</v>
      </c>
      <c r="Q155" s="59">
        <f t="shared" si="23"/>
        <v>260</v>
      </c>
      <c r="R155" s="61">
        <v>60000</v>
      </c>
      <c r="S155" s="60">
        <f t="shared" si="24"/>
        <v>148200</v>
      </c>
      <c r="T155" s="1">
        <f t="shared" si="25"/>
        <v>38532000</v>
      </c>
    </row>
    <row r="156" spans="1:20" ht="14.25" x14ac:dyDescent="0.2">
      <c r="A156" s="57">
        <v>16</v>
      </c>
      <c r="B156" s="103"/>
      <c r="C156" s="58" t="s">
        <v>65</v>
      </c>
      <c r="D156" s="61">
        <v>60</v>
      </c>
      <c r="E156" s="61">
        <v>72.599999999999994</v>
      </c>
      <c r="F156" s="61">
        <v>0</v>
      </c>
      <c r="G156" s="61">
        <v>0</v>
      </c>
      <c r="H156" s="61">
        <v>1</v>
      </c>
      <c r="I156" s="61">
        <v>40</v>
      </c>
      <c r="J156" s="61">
        <v>9</v>
      </c>
      <c r="K156" s="61">
        <v>49.9</v>
      </c>
      <c r="L156" s="61">
        <v>0</v>
      </c>
      <c r="M156" s="61">
        <v>0</v>
      </c>
      <c r="N156" s="61">
        <v>0</v>
      </c>
      <c r="O156" s="61">
        <v>0</v>
      </c>
      <c r="P156" s="59">
        <f t="shared" si="23"/>
        <v>70</v>
      </c>
      <c r="Q156" s="59">
        <f t="shared" si="23"/>
        <v>162.5</v>
      </c>
      <c r="R156" s="61">
        <v>48000</v>
      </c>
      <c r="S156" s="60">
        <f t="shared" si="24"/>
        <v>118560.00000000001</v>
      </c>
      <c r="T156" s="1">
        <f t="shared" si="25"/>
        <v>19266000.000000004</v>
      </c>
    </row>
    <row r="157" spans="1:20" ht="14.25" x14ac:dyDescent="0.2">
      <c r="A157" s="57">
        <v>17</v>
      </c>
      <c r="B157" s="103"/>
      <c r="C157" s="58" t="s">
        <v>66</v>
      </c>
      <c r="D157" s="61">
        <v>45</v>
      </c>
      <c r="E157" s="61">
        <v>76</v>
      </c>
      <c r="F157" s="61">
        <v>63</v>
      </c>
      <c r="G157" s="61">
        <v>220</v>
      </c>
      <c r="H157" s="61">
        <v>51</v>
      </c>
      <c r="I157" s="61">
        <v>307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59">
        <f t="shared" ref="P157:Q162" si="26">D157+F157+H157+J157+L157+N157</f>
        <v>159</v>
      </c>
      <c r="Q157" s="59">
        <f t="shared" si="26"/>
        <v>603</v>
      </c>
      <c r="R157" s="61">
        <v>17000</v>
      </c>
      <c r="S157" s="60">
        <f t="shared" si="24"/>
        <v>41990</v>
      </c>
      <c r="T157" s="1">
        <f t="shared" si="25"/>
        <v>25319970</v>
      </c>
    </row>
    <row r="158" spans="1:20" ht="14.25" x14ac:dyDescent="0.2">
      <c r="A158" s="57">
        <v>18</v>
      </c>
      <c r="B158" s="103"/>
      <c r="C158" s="58" t="s">
        <v>67</v>
      </c>
      <c r="D158" s="59">
        <v>250</v>
      </c>
      <c r="E158" s="59">
        <v>320</v>
      </c>
      <c r="F158" s="59">
        <v>85</v>
      </c>
      <c r="G158" s="59">
        <v>150</v>
      </c>
      <c r="H158" s="59">
        <v>43</v>
      </c>
      <c r="I158" s="59">
        <v>180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f t="shared" si="26"/>
        <v>378</v>
      </c>
      <c r="Q158" s="59">
        <f t="shared" si="26"/>
        <v>650</v>
      </c>
      <c r="R158" s="59">
        <v>20000</v>
      </c>
      <c r="S158" s="60">
        <f t="shared" si="24"/>
        <v>49400.000000000007</v>
      </c>
      <c r="T158" s="1">
        <f t="shared" si="25"/>
        <v>32110000.000000004</v>
      </c>
    </row>
    <row r="159" spans="1:20" ht="14.25" x14ac:dyDescent="0.2">
      <c r="A159" s="57">
        <v>19</v>
      </c>
      <c r="B159" s="103"/>
      <c r="C159" s="58" t="s">
        <v>74</v>
      </c>
      <c r="D159" s="61">
        <v>73</v>
      </c>
      <c r="E159" s="61">
        <v>117.47</v>
      </c>
      <c r="F159" s="61">
        <v>222</v>
      </c>
      <c r="G159" s="61">
        <v>352.41</v>
      </c>
      <c r="H159" s="61">
        <v>198</v>
      </c>
      <c r="I159" s="61">
        <v>313.26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59">
        <f t="shared" si="26"/>
        <v>493</v>
      </c>
      <c r="Q159" s="59">
        <f t="shared" si="26"/>
        <v>783.14</v>
      </c>
      <c r="R159" s="61">
        <v>57000</v>
      </c>
      <c r="S159" s="60">
        <f t="shared" si="24"/>
        <v>140790</v>
      </c>
      <c r="T159" s="1">
        <f t="shared" si="25"/>
        <v>110258280.59999999</v>
      </c>
    </row>
    <row r="160" spans="1:20" ht="14.25" x14ac:dyDescent="0.2">
      <c r="A160" s="57">
        <v>20</v>
      </c>
      <c r="B160" s="103"/>
      <c r="C160" s="58" t="s">
        <v>77</v>
      </c>
      <c r="D160" s="61">
        <v>260</v>
      </c>
      <c r="E160" s="61">
        <v>260</v>
      </c>
      <c r="F160" s="61">
        <v>280</v>
      </c>
      <c r="G160" s="61">
        <v>280</v>
      </c>
      <c r="H160" s="61">
        <v>496</v>
      </c>
      <c r="I160" s="61">
        <v>496</v>
      </c>
      <c r="J160" s="61">
        <v>0</v>
      </c>
      <c r="K160" s="61">
        <v>0</v>
      </c>
      <c r="L160" s="61">
        <v>0</v>
      </c>
      <c r="M160" s="61">
        <v>0</v>
      </c>
      <c r="N160" s="61">
        <v>1</v>
      </c>
      <c r="O160" s="61">
        <v>300</v>
      </c>
      <c r="P160" s="59">
        <f t="shared" si="26"/>
        <v>1037</v>
      </c>
      <c r="Q160" s="59">
        <f t="shared" si="26"/>
        <v>1336</v>
      </c>
      <c r="R160" s="59">
        <v>25000</v>
      </c>
      <c r="S160" s="60">
        <f t="shared" si="24"/>
        <v>61750.000000000007</v>
      </c>
      <c r="T160" s="1">
        <f t="shared" si="25"/>
        <v>82498000.000000015</v>
      </c>
    </row>
    <row r="161" spans="1:20" ht="14.25" x14ac:dyDescent="0.2">
      <c r="A161" s="57">
        <v>21</v>
      </c>
      <c r="B161" s="103"/>
      <c r="C161" s="58" t="s">
        <v>68</v>
      </c>
      <c r="D161" s="61">
        <v>85</v>
      </c>
      <c r="E161" s="61">
        <v>156</v>
      </c>
      <c r="F161" s="61">
        <v>197</v>
      </c>
      <c r="G161" s="61">
        <v>365</v>
      </c>
      <c r="H161" s="61">
        <v>282</v>
      </c>
      <c r="I161" s="61">
        <v>521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59">
        <f t="shared" si="26"/>
        <v>564</v>
      </c>
      <c r="Q161" s="59">
        <f t="shared" si="26"/>
        <v>1042</v>
      </c>
      <c r="R161" s="59">
        <v>20000</v>
      </c>
      <c r="S161" s="60">
        <f t="shared" si="24"/>
        <v>49400.000000000007</v>
      </c>
      <c r="T161" s="1">
        <f t="shared" si="25"/>
        <v>51474800.000000007</v>
      </c>
    </row>
    <row r="162" spans="1:20" ht="14.25" x14ac:dyDescent="0.2">
      <c r="A162" s="57">
        <v>22</v>
      </c>
      <c r="B162" s="103"/>
      <c r="C162" s="58" t="s">
        <v>75</v>
      </c>
      <c r="D162" s="61">
        <v>389</v>
      </c>
      <c r="E162" s="61">
        <v>375.5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59">
        <f t="shared" si="26"/>
        <v>389</v>
      </c>
      <c r="Q162" s="59">
        <f t="shared" si="26"/>
        <v>375.5</v>
      </c>
      <c r="R162" s="61">
        <v>17000</v>
      </c>
      <c r="S162" s="60">
        <f t="shared" si="24"/>
        <v>41990</v>
      </c>
      <c r="T162" s="1">
        <f t="shared" si="25"/>
        <v>15767245</v>
      </c>
    </row>
    <row r="163" spans="1:20" ht="12.75" customHeight="1" x14ac:dyDescent="0.2">
      <c r="A163" s="97" t="s">
        <v>42</v>
      </c>
      <c r="B163" s="97"/>
      <c r="C163" s="97"/>
      <c r="D163" s="48">
        <f t="shared" ref="D163:Q163" si="27">SUM(D141:D162)</f>
        <v>2457</v>
      </c>
      <c r="E163" s="48">
        <f t="shared" si="27"/>
        <v>3820.0699999999997</v>
      </c>
      <c r="F163" s="48">
        <f t="shared" si="27"/>
        <v>3865</v>
      </c>
      <c r="G163" s="48">
        <f t="shared" si="27"/>
        <v>6477.71</v>
      </c>
      <c r="H163" s="48">
        <f t="shared" si="27"/>
        <v>2378</v>
      </c>
      <c r="I163" s="48">
        <f t="shared" si="27"/>
        <v>5173.0600000000004</v>
      </c>
      <c r="J163" s="48">
        <f t="shared" si="27"/>
        <v>9</v>
      </c>
      <c r="K163" s="48">
        <f t="shared" si="27"/>
        <v>49.9</v>
      </c>
      <c r="L163" s="48">
        <f t="shared" si="27"/>
        <v>0</v>
      </c>
      <c r="M163" s="48">
        <f t="shared" si="27"/>
        <v>0</v>
      </c>
      <c r="N163" s="48">
        <f t="shared" si="27"/>
        <v>1</v>
      </c>
      <c r="O163" s="48">
        <f t="shared" si="27"/>
        <v>300</v>
      </c>
      <c r="P163" s="48">
        <f t="shared" si="27"/>
        <v>8710</v>
      </c>
      <c r="Q163" s="48">
        <f t="shared" si="27"/>
        <v>15820.74</v>
      </c>
      <c r="R163" s="48"/>
      <c r="S163" s="49">
        <v>60001</v>
      </c>
      <c r="T163" s="1">
        <f>SUM(T141:T162)</f>
        <v>949266151.60000002</v>
      </c>
    </row>
    <row r="164" spans="1:20" x14ac:dyDescent="0.2">
      <c r="C164" s="18" t="s">
        <v>108</v>
      </c>
      <c r="T164" s="22">
        <f>T163/Q163</f>
        <v>60001.374878798342</v>
      </c>
    </row>
    <row r="167" spans="1:20" x14ac:dyDescent="0.2">
      <c r="R167" s="2" t="s">
        <v>147</v>
      </c>
    </row>
    <row r="168" spans="1:20" ht="14.25" x14ac:dyDescent="0.2">
      <c r="A168" s="3" t="s">
        <v>109</v>
      </c>
    </row>
    <row r="170" spans="1:20" x14ac:dyDescent="0.2">
      <c r="A170" s="14" t="s">
        <v>107</v>
      </c>
      <c r="B170" s="14"/>
      <c r="C170" s="19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20" ht="15" x14ac:dyDescent="0.25">
      <c r="A171" s="15"/>
      <c r="B171" s="16"/>
      <c r="C171" s="20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 t="s">
        <v>113</v>
      </c>
      <c r="Q171" s="16"/>
      <c r="R171" s="16"/>
      <c r="S171" s="17"/>
    </row>
    <row r="172" spans="1:20" ht="14.25" customHeight="1" x14ac:dyDescent="0.2">
      <c r="A172" s="96" t="s">
        <v>57</v>
      </c>
      <c r="B172" s="96" t="s">
        <v>2</v>
      </c>
      <c r="C172" s="96" t="s">
        <v>3</v>
      </c>
      <c r="D172" s="95" t="s">
        <v>114</v>
      </c>
      <c r="E172" s="95"/>
      <c r="F172" s="95"/>
      <c r="G172" s="95"/>
      <c r="H172" s="95"/>
      <c r="I172" s="95"/>
      <c r="J172" s="95" t="s">
        <v>115</v>
      </c>
      <c r="K172" s="95"/>
      <c r="L172" s="95"/>
      <c r="M172" s="95"/>
      <c r="N172" s="95"/>
      <c r="O172" s="95"/>
      <c r="P172" s="96" t="s">
        <v>4</v>
      </c>
      <c r="Q172" s="96"/>
      <c r="R172" s="96" t="s">
        <v>87</v>
      </c>
      <c r="S172" s="96" t="s">
        <v>116</v>
      </c>
    </row>
    <row r="173" spans="1:20" ht="29.25" customHeight="1" x14ac:dyDescent="0.2">
      <c r="A173" s="97"/>
      <c r="B173" s="97"/>
      <c r="C173" s="97"/>
      <c r="D173" s="99" t="s">
        <v>97</v>
      </c>
      <c r="E173" s="102"/>
      <c r="F173" s="99" t="s">
        <v>117</v>
      </c>
      <c r="G173" s="102"/>
      <c r="H173" s="99" t="s">
        <v>118</v>
      </c>
      <c r="I173" s="102"/>
      <c r="J173" s="99" t="s">
        <v>97</v>
      </c>
      <c r="K173" s="102"/>
      <c r="L173" s="99" t="s">
        <v>117</v>
      </c>
      <c r="M173" s="102"/>
      <c r="N173" s="99" t="s">
        <v>101</v>
      </c>
      <c r="O173" s="102"/>
      <c r="P173" s="97"/>
      <c r="Q173" s="97"/>
      <c r="R173" s="97"/>
      <c r="S173" s="97"/>
    </row>
    <row r="174" spans="1:20" ht="28.5" x14ac:dyDescent="0.2">
      <c r="A174" s="97"/>
      <c r="B174" s="97"/>
      <c r="C174" s="97"/>
      <c r="D174" s="44" t="s">
        <v>7</v>
      </c>
      <c r="E174" s="44" t="s">
        <v>8</v>
      </c>
      <c r="F174" s="44" t="s">
        <v>7</v>
      </c>
      <c r="G174" s="45" t="s">
        <v>119</v>
      </c>
      <c r="H174" s="44" t="s">
        <v>7</v>
      </c>
      <c r="I174" s="44" t="s">
        <v>8</v>
      </c>
      <c r="J174" s="44" t="s">
        <v>7</v>
      </c>
      <c r="K174" s="44" t="s">
        <v>8</v>
      </c>
      <c r="L174" s="44" t="s">
        <v>7</v>
      </c>
      <c r="M174" s="44" t="s">
        <v>8</v>
      </c>
      <c r="N174" s="44" t="s">
        <v>7</v>
      </c>
      <c r="O174" s="44" t="s">
        <v>8</v>
      </c>
      <c r="P174" s="44" t="s">
        <v>7</v>
      </c>
      <c r="Q174" s="44" t="s">
        <v>8</v>
      </c>
      <c r="R174" s="44" t="s">
        <v>120</v>
      </c>
      <c r="S174" s="44" t="s">
        <v>121</v>
      </c>
    </row>
    <row r="175" spans="1:20" ht="14.25" x14ac:dyDescent="0.2">
      <c r="A175" s="57">
        <v>1</v>
      </c>
      <c r="B175" s="103" t="s">
        <v>43</v>
      </c>
      <c r="C175" s="58" t="s">
        <v>58</v>
      </c>
      <c r="D175" s="59">
        <v>39</v>
      </c>
      <c r="E175" s="59">
        <v>13</v>
      </c>
      <c r="F175" s="59">
        <v>48</v>
      </c>
      <c r="G175" s="90">
        <v>38</v>
      </c>
      <c r="H175" s="59">
        <v>204</v>
      </c>
      <c r="I175" s="59">
        <v>349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f t="shared" ref="P175:Q190" si="28">D175+F175+H175+J175+L175+N175</f>
        <v>291</v>
      </c>
      <c r="Q175" s="59">
        <f t="shared" si="28"/>
        <v>400</v>
      </c>
      <c r="R175" s="59">
        <v>35000</v>
      </c>
      <c r="S175" s="60">
        <f t="shared" ref="S175:S196" si="29">R175*2.47</f>
        <v>86450</v>
      </c>
      <c r="T175" s="1">
        <f t="shared" ref="T175:T196" si="30">S175*Q175</f>
        <v>34580000</v>
      </c>
    </row>
    <row r="176" spans="1:20" ht="14.25" x14ac:dyDescent="0.2">
      <c r="A176" s="57">
        <v>2</v>
      </c>
      <c r="B176" s="103"/>
      <c r="C176" s="58" t="s">
        <v>59</v>
      </c>
      <c r="D176" s="61">
        <v>180</v>
      </c>
      <c r="E176" s="61">
        <v>200</v>
      </c>
      <c r="F176" s="61">
        <v>200</v>
      </c>
      <c r="G176" s="90">
        <v>470</v>
      </c>
      <c r="H176" s="61">
        <v>205</v>
      </c>
      <c r="I176" s="61">
        <v>364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59">
        <f t="shared" si="28"/>
        <v>585</v>
      </c>
      <c r="Q176" s="59">
        <f t="shared" si="28"/>
        <v>1034</v>
      </c>
      <c r="R176" s="61">
        <v>20000</v>
      </c>
      <c r="S176" s="60">
        <f t="shared" si="29"/>
        <v>49400.000000000007</v>
      </c>
      <c r="T176" s="1">
        <f t="shared" si="30"/>
        <v>51079600.000000007</v>
      </c>
    </row>
    <row r="177" spans="1:20" ht="14.25" x14ac:dyDescent="0.2">
      <c r="A177" s="57">
        <v>3</v>
      </c>
      <c r="B177" s="103"/>
      <c r="C177" s="58" t="s">
        <v>69</v>
      </c>
      <c r="D177" s="59">
        <v>30</v>
      </c>
      <c r="E177" s="59">
        <v>23</v>
      </c>
      <c r="F177" s="59">
        <v>31</v>
      </c>
      <c r="G177" s="59">
        <v>78.5</v>
      </c>
      <c r="H177" s="59">
        <v>21</v>
      </c>
      <c r="I177" s="59">
        <v>92</v>
      </c>
      <c r="J177" s="59">
        <v>0</v>
      </c>
      <c r="K177" s="59">
        <v>0</v>
      </c>
      <c r="L177" s="59">
        <v>0</v>
      </c>
      <c r="M177" s="59">
        <v>0</v>
      </c>
      <c r="N177" s="59">
        <v>1</v>
      </c>
      <c r="O177" s="59">
        <v>58</v>
      </c>
      <c r="P177" s="59">
        <f t="shared" si="28"/>
        <v>83</v>
      </c>
      <c r="Q177" s="59">
        <f t="shared" si="28"/>
        <v>251.5</v>
      </c>
      <c r="R177" s="59">
        <v>27000</v>
      </c>
      <c r="S177" s="60">
        <f t="shared" si="29"/>
        <v>66690</v>
      </c>
      <c r="T177" s="1">
        <f t="shared" si="30"/>
        <v>16772535</v>
      </c>
    </row>
    <row r="178" spans="1:20" ht="14.25" x14ac:dyDescent="0.2">
      <c r="A178" s="57">
        <v>4</v>
      </c>
      <c r="B178" s="103"/>
      <c r="C178" s="58" t="s">
        <v>60</v>
      </c>
      <c r="D178" s="61">
        <v>95</v>
      </c>
      <c r="E178" s="61">
        <v>90</v>
      </c>
      <c r="F178" s="61">
        <v>100</v>
      </c>
      <c r="G178" s="61">
        <v>150</v>
      </c>
      <c r="H178" s="61">
        <v>55</v>
      </c>
      <c r="I178" s="61">
        <v>190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59">
        <f t="shared" si="28"/>
        <v>250</v>
      </c>
      <c r="Q178" s="59">
        <f t="shared" si="28"/>
        <v>430</v>
      </c>
      <c r="R178" s="59">
        <v>9500</v>
      </c>
      <c r="S178" s="60">
        <f t="shared" si="29"/>
        <v>23465.000000000004</v>
      </c>
      <c r="T178" s="1">
        <f t="shared" si="30"/>
        <v>10089950.000000002</v>
      </c>
    </row>
    <row r="179" spans="1:20" ht="14.25" x14ac:dyDescent="0.2">
      <c r="A179" s="57">
        <v>5</v>
      </c>
      <c r="B179" s="103"/>
      <c r="C179" s="58" t="s">
        <v>61</v>
      </c>
      <c r="D179" s="61">
        <v>105</v>
      </c>
      <c r="E179" s="61">
        <v>54</v>
      </c>
      <c r="F179" s="61">
        <v>223</v>
      </c>
      <c r="G179" s="61">
        <v>584.9</v>
      </c>
      <c r="H179" s="61">
        <v>32</v>
      </c>
      <c r="I179" s="59">
        <v>185.6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f t="shared" si="28"/>
        <v>360</v>
      </c>
      <c r="Q179" s="59">
        <f t="shared" si="28"/>
        <v>824.5</v>
      </c>
      <c r="R179" s="61">
        <v>30000</v>
      </c>
      <c r="S179" s="60">
        <f t="shared" si="29"/>
        <v>74100</v>
      </c>
      <c r="T179" s="1">
        <f t="shared" si="30"/>
        <v>61095450</v>
      </c>
    </row>
    <row r="180" spans="1:20" ht="14.25" x14ac:dyDescent="0.2">
      <c r="A180" s="57">
        <v>6</v>
      </c>
      <c r="B180" s="103"/>
      <c r="C180" s="58" t="s">
        <v>62</v>
      </c>
      <c r="D180" s="61">
        <v>24</v>
      </c>
      <c r="E180" s="61">
        <v>18</v>
      </c>
      <c r="F180" s="61">
        <v>53</v>
      </c>
      <c r="G180" s="61">
        <v>102.4</v>
      </c>
      <c r="H180" s="61">
        <v>24</v>
      </c>
      <c r="I180" s="61">
        <v>156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59">
        <f t="shared" si="28"/>
        <v>101</v>
      </c>
      <c r="Q180" s="59">
        <f t="shared" si="28"/>
        <v>276.39999999999998</v>
      </c>
      <c r="R180" s="59">
        <v>14000</v>
      </c>
      <c r="S180" s="60">
        <f t="shared" si="29"/>
        <v>34580</v>
      </c>
      <c r="T180" s="1">
        <f t="shared" si="30"/>
        <v>9557912</v>
      </c>
    </row>
    <row r="181" spans="1:20" ht="15" customHeight="1" x14ac:dyDescent="0.2">
      <c r="A181" s="57">
        <v>7</v>
      </c>
      <c r="B181" s="103"/>
      <c r="C181" s="58" t="s">
        <v>76</v>
      </c>
      <c r="D181" s="61">
        <v>0</v>
      </c>
      <c r="E181" s="61">
        <v>0</v>
      </c>
      <c r="F181" s="61">
        <v>813</v>
      </c>
      <c r="G181" s="61">
        <v>1602.2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59">
        <f t="shared" si="28"/>
        <v>813</v>
      </c>
      <c r="Q181" s="59">
        <f t="shared" si="28"/>
        <v>1602.2</v>
      </c>
      <c r="R181" s="61">
        <v>15000</v>
      </c>
      <c r="S181" s="60">
        <f t="shared" si="29"/>
        <v>37050</v>
      </c>
      <c r="T181" s="1">
        <f t="shared" si="30"/>
        <v>59361510</v>
      </c>
    </row>
    <row r="182" spans="1:20" ht="14.25" x14ac:dyDescent="0.2">
      <c r="A182" s="57">
        <v>8</v>
      </c>
      <c r="B182" s="103"/>
      <c r="C182" s="58" t="s">
        <v>70</v>
      </c>
      <c r="D182" s="61">
        <v>102</v>
      </c>
      <c r="E182" s="61">
        <v>137</v>
      </c>
      <c r="F182" s="61">
        <v>138</v>
      </c>
      <c r="G182" s="61">
        <v>422</v>
      </c>
      <c r="H182" s="61">
        <v>369</v>
      </c>
      <c r="I182" s="61">
        <v>728.8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59">
        <f t="shared" si="28"/>
        <v>609</v>
      </c>
      <c r="Q182" s="59">
        <f t="shared" si="28"/>
        <v>1287.8</v>
      </c>
      <c r="R182" s="59">
        <v>25000</v>
      </c>
      <c r="S182" s="60">
        <f t="shared" si="29"/>
        <v>61750.000000000007</v>
      </c>
      <c r="T182" s="1">
        <f t="shared" si="30"/>
        <v>79521650</v>
      </c>
    </row>
    <row r="183" spans="1:20" ht="14.25" x14ac:dyDescent="0.2">
      <c r="A183" s="57">
        <v>9</v>
      </c>
      <c r="B183" s="103"/>
      <c r="C183" s="58" t="s">
        <v>71</v>
      </c>
      <c r="D183" s="61">
        <v>62</v>
      </c>
      <c r="E183" s="61">
        <v>67</v>
      </c>
      <c r="F183" s="61">
        <v>389</v>
      </c>
      <c r="G183" s="61">
        <v>433</v>
      </c>
      <c r="H183" s="61">
        <v>178</v>
      </c>
      <c r="I183" s="61">
        <v>287.25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59">
        <f t="shared" si="28"/>
        <v>629</v>
      </c>
      <c r="Q183" s="59">
        <f t="shared" si="28"/>
        <v>787.25</v>
      </c>
      <c r="R183" s="61">
        <v>28000</v>
      </c>
      <c r="S183" s="60">
        <f t="shared" si="29"/>
        <v>69160</v>
      </c>
      <c r="T183" s="1">
        <f t="shared" si="30"/>
        <v>54446210</v>
      </c>
    </row>
    <row r="184" spans="1:20" ht="14.25" x14ac:dyDescent="0.2">
      <c r="A184" s="57">
        <v>10</v>
      </c>
      <c r="B184" s="103"/>
      <c r="C184" s="58" t="s">
        <v>63</v>
      </c>
      <c r="D184" s="59">
        <v>12</v>
      </c>
      <c r="E184" s="59">
        <v>5</v>
      </c>
      <c r="F184" s="59">
        <v>17</v>
      </c>
      <c r="G184" s="59">
        <v>17.3</v>
      </c>
      <c r="H184" s="59">
        <v>231</v>
      </c>
      <c r="I184" s="59">
        <v>681.7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f t="shared" si="28"/>
        <v>260</v>
      </c>
      <c r="Q184" s="59">
        <f t="shared" si="28"/>
        <v>704</v>
      </c>
      <c r="R184" s="59">
        <v>19500</v>
      </c>
      <c r="S184" s="60">
        <f t="shared" si="29"/>
        <v>48165.000000000007</v>
      </c>
      <c r="T184" s="1">
        <f t="shared" si="30"/>
        <v>33908160.000000007</v>
      </c>
    </row>
    <row r="185" spans="1:20" ht="14.25" x14ac:dyDescent="0.2">
      <c r="A185" s="57">
        <v>11</v>
      </c>
      <c r="B185" s="103"/>
      <c r="C185" s="58" t="s">
        <v>72</v>
      </c>
      <c r="D185" s="61">
        <v>298</v>
      </c>
      <c r="E185" s="61">
        <v>1208</v>
      </c>
      <c r="F185" s="61">
        <v>27</v>
      </c>
      <c r="G185" s="61">
        <v>208</v>
      </c>
      <c r="H185" s="61">
        <v>10</v>
      </c>
      <c r="I185" s="61">
        <v>144.5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59">
        <f t="shared" si="28"/>
        <v>335</v>
      </c>
      <c r="Q185" s="59">
        <f t="shared" si="28"/>
        <v>1560.5</v>
      </c>
      <c r="R185" s="61">
        <v>35000</v>
      </c>
      <c r="S185" s="60">
        <f t="shared" si="29"/>
        <v>86450</v>
      </c>
      <c r="T185" s="1">
        <f t="shared" si="30"/>
        <v>134905225</v>
      </c>
    </row>
    <row r="186" spans="1:20" ht="14.25" x14ac:dyDescent="0.2">
      <c r="A186" s="57">
        <v>12</v>
      </c>
      <c r="B186" s="103"/>
      <c r="C186" s="58" t="s">
        <v>64</v>
      </c>
      <c r="D186" s="61">
        <v>239</v>
      </c>
      <c r="E186" s="61">
        <v>447</v>
      </c>
      <c r="F186" s="61">
        <v>0</v>
      </c>
      <c r="G186" s="61">
        <v>0</v>
      </c>
      <c r="H186" s="61">
        <v>0</v>
      </c>
      <c r="I186" s="61">
        <v>0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v>0</v>
      </c>
      <c r="P186" s="59">
        <f t="shared" si="28"/>
        <v>239</v>
      </c>
      <c r="Q186" s="59">
        <f t="shared" si="28"/>
        <v>447</v>
      </c>
      <c r="R186" s="61">
        <v>25000</v>
      </c>
      <c r="S186" s="60">
        <f t="shared" si="29"/>
        <v>61750.000000000007</v>
      </c>
      <c r="T186" s="1">
        <f t="shared" si="30"/>
        <v>27602250.000000004</v>
      </c>
    </row>
    <row r="187" spans="1:20" ht="14.25" x14ac:dyDescent="0.2">
      <c r="A187" s="57">
        <v>13</v>
      </c>
      <c r="B187" s="103"/>
      <c r="C187" s="58" t="s">
        <v>148</v>
      </c>
      <c r="D187" s="61">
        <v>46</v>
      </c>
      <c r="E187" s="61">
        <v>34</v>
      </c>
      <c r="F187" s="61">
        <v>75</v>
      </c>
      <c r="G187" s="61">
        <v>112</v>
      </c>
      <c r="H187" s="61">
        <v>5</v>
      </c>
      <c r="I187" s="61">
        <v>11</v>
      </c>
      <c r="J187" s="61"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v>0</v>
      </c>
      <c r="P187" s="59">
        <f t="shared" si="28"/>
        <v>126</v>
      </c>
      <c r="Q187" s="59">
        <f t="shared" si="28"/>
        <v>157</v>
      </c>
      <c r="R187" s="61">
        <v>50000</v>
      </c>
      <c r="S187" s="60">
        <f t="shared" si="29"/>
        <v>123500.00000000001</v>
      </c>
      <c r="T187" s="1">
        <f t="shared" si="30"/>
        <v>19389500.000000004</v>
      </c>
    </row>
    <row r="188" spans="1:20" ht="14.25" x14ac:dyDescent="0.2">
      <c r="A188" s="57">
        <v>14</v>
      </c>
      <c r="B188" s="103"/>
      <c r="C188" s="58" t="s">
        <v>73</v>
      </c>
      <c r="D188" s="59">
        <v>35</v>
      </c>
      <c r="E188" s="59">
        <v>18</v>
      </c>
      <c r="F188" s="59">
        <v>200</v>
      </c>
      <c r="G188" s="59">
        <v>200</v>
      </c>
      <c r="H188" s="59">
        <v>126</v>
      </c>
      <c r="I188" s="59">
        <v>373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f t="shared" si="28"/>
        <v>361</v>
      </c>
      <c r="Q188" s="59">
        <f t="shared" si="28"/>
        <v>591</v>
      </c>
      <c r="R188" s="59">
        <v>22000</v>
      </c>
      <c r="S188" s="60">
        <f t="shared" si="29"/>
        <v>54340.000000000007</v>
      </c>
      <c r="T188" s="1">
        <f t="shared" si="30"/>
        <v>32114940.000000004</v>
      </c>
    </row>
    <row r="189" spans="1:20" ht="14.25" x14ac:dyDescent="0.2">
      <c r="A189" s="57">
        <v>15</v>
      </c>
      <c r="B189" s="103"/>
      <c r="C189" s="58" t="s">
        <v>78</v>
      </c>
      <c r="D189" s="61">
        <v>65</v>
      </c>
      <c r="E189" s="61">
        <v>130</v>
      </c>
      <c r="F189" s="61">
        <v>75</v>
      </c>
      <c r="G189" s="61">
        <v>187.5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f t="shared" si="28"/>
        <v>140</v>
      </c>
      <c r="Q189" s="59">
        <f t="shared" si="28"/>
        <v>317.5</v>
      </c>
      <c r="R189" s="61">
        <v>65000</v>
      </c>
      <c r="S189" s="60">
        <f t="shared" si="29"/>
        <v>160550</v>
      </c>
      <c r="T189" s="1">
        <f t="shared" si="30"/>
        <v>50974625</v>
      </c>
    </row>
    <row r="190" spans="1:20" ht="14.25" x14ac:dyDescent="0.2">
      <c r="A190" s="57">
        <v>16</v>
      </c>
      <c r="B190" s="103"/>
      <c r="C190" s="58" t="s">
        <v>65</v>
      </c>
      <c r="D190" s="61">
        <v>67</v>
      </c>
      <c r="E190" s="61">
        <v>81.599999999999994</v>
      </c>
      <c r="F190" s="61">
        <v>0</v>
      </c>
      <c r="G190" s="61">
        <v>0</v>
      </c>
      <c r="H190" s="61">
        <v>1</v>
      </c>
      <c r="I190" s="61">
        <v>40</v>
      </c>
      <c r="J190" s="61">
        <v>9</v>
      </c>
      <c r="K190" s="61">
        <v>14.8</v>
      </c>
      <c r="L190" s="61">
        <v>0</v>
      </c>
      <c r="M190" s="61">
        <v>0</v>
      </c>
      <c r="N190" s="61">
        <v>0</v>
      </c>
      <c r="O190" s="61">
        <v>0</v>
      </c>
      <c r="P190" s="59">
        <f t="shared" si="28"/>
        <v>77</v>
      </c>
      <c r="Q190" s="59">
        <f t="shared" si="28"/>
        <v>136.4</v>
      </c>
      <c r="R190" s="61">
        <v>50000</v>
      </c>
      <c r="S190" s="60">
        <f t="shared" si="29"/>
        <v>123500.00000000001</v>
      </c>
      <c r="T190" s="1">
        <f t="shared" si="30"/>
        <v>16845400.000000004</v>
      </c>
    </row>
    <row r="191" spans="1:20" ht="14.25" x14ac:dyDescent="0.2">
      <c r="A191" s="57">
        <v>17</v>
      </c>
      <c r="B191" s="103"/>
      <c r="C191" s="58" t="s">
        <v>66</v>
      </c>
      <c r="D191" s="61">
        <v>51</v>
      </c>
      <c r="E191" s="61">
        <v>90</v>
      </c>
      <c r="F191" s="61">
        <v>66</v>
      </c>
      <c r="G191" s="61">
        <v>231</v>
      </c>
      <c r="H191" s="61">
        <v>54</v>
      </c>
      <c r="I191" s="61">
        <v>229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v>0</v>
      </c>
      <c r="P191" s="59">
        <f t="shared" ref="P191:Q196" si="31">D191+F191+H191+J191+L191+N191</f>
        <v>171</v>
      </c>
      <c r="Q191" s="59">
        <f t="shared" si="31"/>
        <v>550</v>
      </c>
      <c r="R191" s="61">
        <v>37000</v>
      </c>
      <c r="S191" s="60">
        <f t="shared" si="29"/>
        <v>91390</v>
      </c>
      <c r="T191" s="1">
        <f t="shared" si="30"/>
        <v>50264500</v>
      </c>
    </row>
    <row r="192" spans="1:20" ht="14.25" x14ac:dyDescent="0.2">
      <c r="A192" s="57">
        <v>18</v>
      </c>
      <c r="B192" s="103"/>
      <c r="C192" s="58" t="s">
        <v>67</v>
      </c>
      <c r="D192" s="59">
        <v>240</v>
      </c>
      <c r="E192" s="59">
        <v>300</v>
      </c>
      <c r="F192" s="59">
        <v>70</v>
      </c>
      <c r="G192" s="59">
        <v>120</v>
      </c>
      <c r="H192" s="59">
        <v>40</v>
      </c>
      <c r="I192" s="59">
        <v>179.1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f t="shared" si="31"/>
        <v>350</v>
      </c>
      <c r="Q192" s="59">
        <f t="shared" si="31"/>
        <v>599.1</v>
      </c>
      <c r="R192" s="59">
        <v>25000</v>
      </c>
      <c r="S192" s="60">
        <f t="shared" si="29"/>
        <v>61750.000000000007</v>
      </c>
      <c r="T192" s="1">
        <f t="shared" si="30"/>
        <v>36994425.000000007</v>
      </c>
    </row>
    <row r="193" spans="1:20" ht="14.25" x14ac:dyDescent="0.2">
      <c r="A193" s="57">
        <v>19</v>
      </c>
      <c r="B193" s="103"/>
      <c r="C193" s="58" t="s">
        <v>74</v>
      </c>
      <c r="D193" s="61">
        <v>80</v>
      </c>
      <c r="E193" s="61">
        <v>112.79</v>
      </c>
      <c r="F193" s="61">
        <v>242</v>
      </c>
      <c r="G193" s="61">
        <v>338.37</v>
      </c>
      <c r="H193" s="61">
        <v>217</v>
      </c>
      <c r="I193" s="61">
        <v>300.77999999999997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59">
        <f t="shared" si="31"/>
        <v>539</v>
      </c>
      <c r="Q193" s="59">
        <f t="shared" si="31"/>
        <v>751.94</v>
      </c>
      <c r="R193" s="61">
        <v>49800</v>
      </c>
      <c r="S193" s="60">
        <f t="shared" si="29"/>
        <v>123006.00000000001</v>
      </c>
      <c r="T193" s="1">
        <f t="shared" si="30"/>
        <v>92493131.640000015</v>
      </c>
    </row>
    <row r="194" spans="1:20" ht="14.25" x14ac:dyDescent="0.2">
      <c r="A194" s="57">
        <v>20</v>
      </c>
      <c r="B194" s="103"/>
      <c r="C194" s="58" t="s">
        <v>77</v>
      </c>
      <c r="D194" s="61">
        <v>330</v>
      </c>
      <c r="E194" s="61">
        <v>330</v>
      </c>
      <c r="F194" s="61">
        <v>360</v>
      </c>
      <c r="G194" s="61">
        <v>360</v>
      </c>
      <c r="H194" s="61">
        <v>710</v>
      </c>
      <c r="I194" s="61">
        <v>710</v>
      </c>
      <c r="J194" s="61">
        <v>0</v>
      </c>
      <c r="K194" s="61">
        <v>0</v>
      </c>
      <c r="L194" s="61">
        <v>0</v>
      </c>
      <c r="M194" s="61">
        <v>0</v>
      </c>
      <c r="N194" s="61">
        <v>1</v>
      </c>
      <c r="O194" s="61">
        <v>300</v>
      </c>
      <c r="P194" s="59">
        <f t="shared" si="31"/>
        <v>1401</v>
      </c>
      <c r="Q194" s="59">
        <f t="shared" si="31"/>
        <v>1700</v>
      </c>
      <c r="R194" s="59">
        <v>25000</v>
      </c>
      <c r="S194" s="60">
        <f t="shared" si="29"/>
        <v>61750.000000000007</v>
      </c>
      <c r="T194" s="1">
        <f t="shared" si="30"/>
        <v>104975000.00000001</v>
      </c>
    </row>
    <row r="195" spans="1:20" ht="14.25" x14ac:dyDescent="0.2">
      <c r="A195" s="57">
        <v>21</v>
      </c>
      <c r="B195" s="103"/>
      <c r="C195" s="58" t="s">
        <v>68</v>
      </c>
      <c r="D195" s="61">
        <v>83</v>
      </c>
      <c r="E195" s="61">
        <v>158</v>
      </c>
      <c r="F195" s="61">
        <v>193</v>
      </c>
      <c r="G195" s="61">
        <v>369</v>
      </c>
      <c r="H195" s="61">
        <v>274</v>
      </c>
      <c r="I195" s="61">
        <v>527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59">
        <f t="shared" si="31"/>
        <v>550</v>
      </c>
      <c r="Q195" s="59">
        <f t="shared" si="31"/>
        <v>1054</v>
      </c>
      <c r="R195" s="59">
        <v>25000</v>
      </c>
      <c r="S195" s="60">
        <f t="shared" si="29"/>
        <v>61750.000000000007</v>
      </c>
      <c r="T195" s="1">
        <f t="shared" si="30"/>
        <v>65084500.000000007</v>
      </c>
    </row>
    <row r="196" spans="1:20" ht="14.25" x14ac:dyDescent="0.2">
      <c r="A196" s="57">
        <v>22</v>
      </c>
      <c r="B196" s="103"/>
      <c r="C196" s="58" t="s">
        <v>75</v>
      </c>
      <c r="D196" s="61">
        <v>344</v>
      </c>
      <c r="E196" s="61">
        <v>361.9</v>
      </c>
      <c r="F196" s="61">
        <v>0</v>
      </c>
      <c r="G196" s="61">
        <v>0</v>
      </c>
      <c r="H196" s="61">
        <v>0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59">
        <f t="shared" si="31"/>
        <v>344</v>
      </c>
      <c r="Q196" s="59">
        <f t="shared" si="31"/>
        <v>361.9</v>
      </c>
      <c r="R196" s="61">
        <v>18500</v>
      </c>
      <c r="S196" s="60">
        <f t="shared" si="29"/>
        <v>45695</v>
      </c>
      <c r="T196" s="1">
        <f t="shared" si="30"/>
        <v>16537020.499999998</v>
      </c>
    </row>
    <row r="197" spans="1:20" ht="12.75" customHeight="1" x14ac:dyDescent="0.2">
      <c r="A197" s="97" t="s">
        <v>42</v>
      </c>
      <c r="B197" s="97"/>
      <c r="C197" s="97"/>
      <c r="D197" s="48">
        <f t="shared" ref="D197:Q197" si="32">SUM(D175:D196)</f>
        <v>2527</v>
      </c>
      <c r="E197" s="48">
        <f t="shared" si="32"/>
        <v>3878.29</v>
      </c>
      <c r="F197" s="48">
        <f t="shared" si="32"/>
        <v>3320</v>
      </c>
      <c r="G197" s="48">
        <f t="shared" si="32"/>
        <v>6024.17</v>
      </c>
      <c r="H197" s="48">
        <f t="shared" si="32"/>
        <v>2756</v>
      </c>
      <c r="I197" s="48">
        <f t="shared" si="32"/>
        <v>5548.73</v>
      </c>
      <c r="J197" s="48">
        <f t="shared" si="32"/>
        <v>9</v>
      </c>
      <c r="K197" s="48">
        <f t="shared" si="32"/>
        <v>14.8</v>
      </c>
      <c r="L197" s="48">
        <f t="shared" si="32"/>
        <v>0</v>
      </c>
      <c r="M197" s="48">
        <f t="shared" si="32"/>
        <v>0</v>
      </c>
      <c r="N197" s="48">
        <f t="shared" si="32"/>
        <v>2</v>
      </c>
      <c r="O197" s="48">
        <f t="shared" si="32"/>
        <v>358</v>
      </c>
      <c r="P197" s="48">
        <f t="shared" si="32"/>
        <v>8614</v>
      </c>
      <c r="Q197" s="48">
        <f t="shared" si="32"/>
        <v>15823.990000000002</v>
      </c>
      <c r="R197" s="48"/>
      <c r="S197" s="49">
        <v>66898</v>
      </c>
      <c r="T197" s="1">
        <f>SUM(T175:T196)</f>
        <v>1058593494.14</v>
      </c>
    </row>
    <row r="198" spans="1:20" x14ac:dyDescent="0.2">
      <c r="C198" s="18" t="s">
        <v>108</v>
      </c>
      <c r="T198" s="22">
        <f>T197/Q197</f>
        <v>66898.013341767772</v>
      </c>
    </row>
  </sheetData>
  <mergeCells count="102">
    <mergeCell ref="A197:C197"/>
    <mergeCell ref="A163:C163"/>
    <mergeCell ref="A130:C130"/>
    <mergeCell ref="A97:C97"/>
    <mergeCell ref="B42:B63"/>
    <mergeCell ref="A64:C64"/>
    <mergeCell ref="B75:B96"/>
    <mergeCell ref="B108:B129"/>
    <mergeCell ref="B141:B162"/>
    <mergeCell ref="B175:B196"/>
    <mergeCell ref="A72:A74"/>
    <mergeCell ref="B72:B74"/>
    <mergeCell ref="C72:C74"/>
    <mergeCell ref="A172:A174"/>
    <mergeCell ref="B172:B174"/>
    <mergeCell ref="C172:C174"/>
    <mergeCell ref="A138:A140"/>
    <mergeCell ref="B138:B140"/>
    <mergeCell ref="C138:C140"/>
    <mergeCell ref="A105:A107"/>
    <mergeCell ref="B105:B107"/>
    <mergeCell ref="C105:C107"/>
    <mergeCell ref="S39:S40"/>
    <mergeCell ref="D40:E40"/>
    <mergeCell ref="F40:G40"/>
    <mergeCell ref="H40:I40"/>
    <mergeCell ref="J40:K40"/>
    <mergeCell ref="L40:M40"/>
    <mergeCell ref="N40:O40"/>
    <mergeCell ref="D39:I39"/>
    <mergeCell ref="J39:O39"/>
    <mergeCell ref="P39:Q40"/>
    <mergeCell ref="R39:R40"/>
    <mergeCell ref="P72:Q73"/>
    <mergeCell ref="R72:R73"/>
    <mergeCell ref="S72:S73"/>
    <mergeCell ref="D73:E73"/>
    <mergeCell ref="F73:G73"/>
    <mergeCell ref="H73:I73"/>
    <mergeCell ref="J73:K73"/>
    <mergeCell ref="L73:M73"/>
    <mergeCell ref="N73:O73"/>
    <mergeCell ref="D72:I72"/>
    <mergeCell ref="J72:O72"/>
    <mergeCell ref="P105:Q106"/>
    <mergeCell ref="R105:R106"/>
    <mergeCell ref="S105:S106"/>
    <mergeCell ref="D106:E106"/>
    <mergeCell ref="F106:G106"/>
    <mergeCell ref="H106:I106"/>
    <mergeCell ref="J106:K106"/>
    <mergeCell ref="L106:M106"/>
    <mergeCell ref="N106:O106"/>
    <mergeCell ref="D105:I105"/>
    <mergeCell ref="J105:O105"/>
    <mergeCell ref="J172:O172"/>
    <mergeCell ref="P138:Q139"/>
    <mergeCell ref="R138:R139"/>
    <mergeCell ref="S138:S139"/>
    <mergeCell ref="D139:E139"/>
    <mergeCell ref="F139:G139"/>
    <mergeCell ref="H139:I139"/>
    <mergeCell ref="J139:K139"/>
    <mergeCell ref="L139:M139"/>
    <mergeCell ref="N139:O139"/>
    <mergeCell ref="D138:I138"/>
    <mergeCell ref="J138:O138"/>
    <mergeCell ref="P172:Q173"/>
    <mergeCell ref="R172:R173"/>
    <mergeCell ref="S172:S173"/>
    <mergeCell ref="D173:E173"/>
    <mergeCell ref="F173:G173"/>
    <mergeCell ref="H173:I173"/>
    <mergeCell ref="J173:K173"/>
    <mergeCell ref="L173:M173"/>
    <mergeCell ref="N173:O173"/>
    <mergeCell ref="J6:O6"/>
    <mergeCell ref="P6:Q7"/>
    <mergeCell ref="R6:R7"/>
    <mergeCell ref="S6:S7"/>
    <mergeCell ref="D7:E7"/>
    <mergeCell ref="F7:G7"/>
    <mergeCell ref="H7:I7"/>
    <mergeCell ref="J7:K7"/>
    <mergeCell ref="L7:M7"/>
    <mergeCell ref="N7:O7"/>
    <mergeCell ref="B9:B30"/>
    <mergeCell ref="G9:G10"/>
    <mergeCell ref="A31:C31"/>
    <mergeCell ref="G42:G43"/>
    <mergeCell ref="G75:G76"/>
    <mergeCell ref="G108:G109"/>
    <mergeCell ref="G141:G142"/>
    <mergeCell ref="G175:G176"/>
    <mergeCell ref="A6:A8"/>
    <mergeCell ref="B6:B8"/>
    <mergeCell ref="C6:C8"/>
    <mergeCell ref="D6:I6"/>
    <mergeCell ref="D172:I172"/>
    <mergeCell ref="A39:A41"/>
    <mergeCell ref="B39:B41"/>
    <mergeCell ref="C39:C41"/>
  </mergeCells>
  <pageMargins left="0.70866141732283472" right="0.6692913385826772" top="0.35433070866141736" bottom="0.27559055118110237" header="0.31496062992125984" footer="0.31496062992125984"/>
  <pageSetup paperSize="9" scale="70" orientation="landscape" r:id="rId1"/>
  <rowBreaks count="5" manualBreakCount="5">
    <brk id="33" max="16383" man="1"/>
    <brk id="66" max="16383" man="1"/>
    <brk id="99" max="16383" man="1"/>
    <brk id="132" max="16383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Andhra Pradesh</vt:lpstr>
      <vt:lpstr>Rajasthan</vt:lpstr>
      <vt:lpstr>Haryana</vt:lpstr>
      <vt:lpstr>'Andhra Pradesh'!Print_Area</vt:lpstr>
      <vt:lpstr>Haryana!Print_Area</vt:lpstr>
      <vt:lpstr>Rajasthan!Print_Area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2022-09-23T05:57:18Z</cp:lastPrinted>
  <dcterms:created xsi:type="dcterms:W3CDTF">2022-05-05T05:50:23Z</dcterms:created>
  <dcterms:modified xsi:type="dcterms:W3CDTF">2022-09-30T06:34:37Z</dcterms:modified>
</cp:coreProperties>
</file>